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Scratch\AMB\New Computer\Desktop Shadow\AED\"/>
    </mc:Choice>
  </mc:AlternateContent>
  <xr:revisionPtr revIDLastSave="0" documentId="8_{74E78CE3-27D2-4C34-9F5F-42E256588C5E}" xr6:coauthVersionLast="47" xr6:coauthVersionMax="47" xr10:uidLastSave="{00000000-0000-0000-0000-000000000000}"/>
  <bookViews>
    <workbookView xWindow="28680" yWindow="-120" windowWidth="29040" windowHeight="15720" activeTab="1" xr2:uid="{00000000-000D-0000-FFFF-FFFF00000000}"/>
  </bookViews>
  <sheets>
    <sheet name="Instructions" sheetId="4" r:id="rId1"/>
    <sheet name="Worksheet" sheetId="1" r:id="rId2"/>
    <sheet name="Summary" sheetId="2" r:id="rId3"/>
  </sheets>
  <definedNames>
    <definedName name="_1Day_Prv_LSS_Filed">#N/A</definedName>
    <definedName name="_2Life_Expectancy_Table">#N/A</definedName>
    <definedName name="_300_minus_TT_wks">Worksheet!$B$134</definedName>
    <definedName name="_3Max_Lookup_Table">#N/A</definedName>
    <definedName name="Age">Worksheet!$B$203</definedName>
    <definedName name="AWW">Worksheet!$B$7</definedName>
    <definedName name="Day_After_DOI">Worksheet!$B$10</definedName>
    <definedName name="Day_Prv_LSS_Filed">Worksheet!$B$11</definedName>
    <definedName name="Full_Time_Wage">Worksheet!$D$125</definedName>
    <definedName name="Hourly_Rate">Worksheet!$B$8</definedName>
    <definedName name="Life_Expectancy">Worksheet!$D$203</definedName>
    <definedName name="Life_Expectancy_table">Worksheet!$A$319:$B$395</definedName>
    <definedName name="LSS_Amount">Worksheet!$B$242</definedName>
    <definedName name="Max_Lookup_table">Worksheet!$A$268:$B$310</definedName>
    <definedName name="Maximum_Rate">Worksheet!$B$5</definedName>
    <definedName name="Perc_Disab">Worksheet!$B$125</definedName>
    <definedName name="Perc_Impair">Worksheet!$B$101</definedName>
    <definedName name="PPD_B_Comm">Worksheet!$F$138</definedName>
    <definedName name="PPD_B_O_U_Pymt">Worksheet!$E$142</definedName>
    <definedName name="PPD_B_Owed">Worksheet!$E$140</definedName>
    <definedName name="PPD_B_P_Credit">Worksheet!$E$141</definedName>
    <definedName name="PPD_B_PD_From">Worksheet!$B$127</definedName>
    <definedName name="PPD_B_PD_Thru">Worksheet!$D$127</definedName>
    <definedName name="PPD_B_Uncomm" localSheetId="0">#REF!</definedName>
    <definedName name="PPD_B_Uncomm">Worksheet!#REF!</definedName>
    <definedName name="PPD_B_W_Comm">Worksheet!$B$138</definedName>
    <definedName name="PPD_B_W_Uncomm" localSheetId="0">#REF!</definedName>
    <definedName name="PPD_B_W_Uncomm">Worksheet!#REF!</definedName>
    <definedName name="PPD_B_WkstoCM">Worksheet!$F$136</definedName>
    <definedName name="PPD_M_Comm" localSheetId="0">#REF!</definedName>
    <definedName name="PPD_M_Comm">Worksheet!#REF!</definedName>
    <definedName name="PPD_M_O_U_Pymt">Worksheet!$E$108</definedName>
    <definedName name="PPD_M_Owed">Worksheet!$E$106</definedName>
    <definedName name="PPD_M_P_Credit">Worksheet!$E$107</definedName>
    <definedName name="PPD_M_PD_Amt" localSheetId="0">#REF!</definedName>
    <definedName name="PPD_M_PD_Amt">Worksheet!#REF!</definedName>
    <definedName name="PPD_M_PD_From" localSheetId="0">#REF!</definedName>
    <definedName name="PPD_M_PD_From">Worksheet!#REF!</definedName>
    <definedName name="PPD_M_PD_Thru" localSheetId="0">#REF!</definedName>
    <definedName name="PPD_M_PD_Thru">Worksheet!#REF!</definedName>
    <definedName name="PPD_M_PD_W_Rate" localSheetId="0">#REF!</definedName>
    <definedName name="PPD_M_PD_W_Rate">Worksheet!#REF!</definedName>
    <definedName name="PPD_M_PD_Wks" localSheetId="0">#REF!</definedName>
    <definedName name="PPD_M_PD_Wks">Worksheet!#REF!</definedName>
    <definedName name="PPD_M_Uncomm">Worksheet!$F$103</definedName>
    <definedName name="PPD_M_W_Comm" localSheetId="0">#REF!</definedName>
    <definedName name="PPD_M_W_Comm">Worksheet!#REF!</definedName>
    <definedName name="PPD_M_Wkly_Rate">Worksheet!$D$103</definedName>
    <definedName name="PPD_M_Wks_Owed">Worksheet!$F$101</definedName>
    <definedName name="PPD_M_WkstoCM" localSheetId="0">#REF!</definedName>
    <definedName name="PPD_M_WkstoCM">Worksheet!#REF!</definedName>
    <definedName name="_xlnm.Print_Area" localSheetId="2">Summary!$A$1:$V$66</definedName>
    <definedName name="_xlnm.Print_Area" localSheetId="1">Worksheet!$A$1:$F$261</definedName>
    <definedName name="PTD_B_PD_From">Worksheet!#REF!</definedName>
    <definedName name="PTD_B_PD_Wks">Worksheet!#REF!</definedName>
    <definedName name="PTD_B_Wks_To_Comm">Worksheet!$F$203</definedName>
    <definedName name="Statutory_Weeks">Worksheet!$D$101</definedName>
    <definedName name="Total_Indm_Due">Worksheet!$B$241</definedName>
    <definedName name="Total_TPD">Worksheet!$D$74</definedName>
    <definedName name="Total_TTD">Worksheet!$D$29</definedName>
    <definedName name="TPD_Ov_Un_Pymt">Worksheet!$F$80</definedName>
    <definedName name="TPD_Owed">Worksheet!$F$76</definedName>
    <definedName name="TPD_Paid">Worksheet!$F$78</definedName>
    <definedName name="TPD_Rate_Paid">Worksheet!$D$78</definedName>
    <definedName name="TPD_Weekly_Rate">Worksheet!$D$76</definedName>
    <definedName name="TPD_Weeks_Owed">Worksheet!$B$76</definedName>
    <definedName name="TPD_Weeks_Paid">Worksheet!$B$78</definedName>
    <definedName name="TTD_Ov_Un_Pymt">Worksheet!$F$35</definedName>
    <definedName name="TTD_Owed">Worksheet!$F$31</definedName>
    <definedName name="TTD_Paid">Worksheet!$F$33</definedName>
    <definedName name="TTD_Rate_Paid">Worksheet!$D$33</definedName>
    <definedName name="TTD_Total_Amt">Worksheet!$F$29</definedName>
    <definedName name="TTD_Weekly_Rate">Worksheet!$D$31</definedName>
    <definedName name="TTD_Weeks_Owed">Worksheet!$B$31</definedName>
    <definedName name="TTD_Weeks_Paid">Worksheet!$B$33</definedName>
    <definedName name="Two_Thirds_WR">Worksheet!$F$8</definedName>
    <definedName name="TwoThirdsAWW">Worksheet!$D$7</definedName>
    <definedName name="Weekly_Rate">Worksheet!$D$8</definedName>
    <definedName name="wrn.LSS._.Computation._.Sheet." localSheetId="0" hidden="1">{#N/A,#N/A,FALSE,"Summary Sheet 1";#N/A,#N/A,FALSE,"Summary Sheet 2"}</definedName>
    <definedName name="wrn.LSS._.Computation._.Sheet." hidden="1">{#N/A,#N/A,FALSE,"Summary Sheet 1";#N/A,#N/A,FALSE,"Summary Sheet 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1" l="1"/>
  <c r="E20" i="1"/>
  <c r="C158" i="1"/>
  <c r="C157" i="1"/>
  <c r="C156" i="1"/>
  <c r="C155" i="1"/>
  <c r="C154" i="1"/>
  <c r="C153" i="1"/>
  <c r="C152" i="1"/>
  <c r="C151" i="1"/>
  <c r="C150" i="1"/>
  <c r="C149" i="1"/>
  <c r="C148" i="1"/>
  <c r="C147" i="1"/>
  <c r="D159" i="1" s="1"/>
  <c r="B6" i="1"/>
  <c r="B5" i="1"/>
  <c r="B46" i="2"/>
  <c r="C17" i="1"/>
  <c r="F17" i="1"/>
  <c r="O14" i="2" s="1"/>
  <c r="D7" i="1"/>
  <c r="H8" i="2" s="1"/>
  <c r="B3" i="1"/>
  <c r="C5" i="2" s="1"/>
  <c r="B10" i="1"/>
  <c r="B127" i="1" s="1"/>
  <c r="C18" i="1"/>
  <c r="H15" i="2" s="1"/>
  <c r="C19" i="1"/>
  <c r="H16" i="2" s="1"/>
  <c r="C20" i="1"/>
  <c r="H17" i="2" s="1"/>
  <c r="F20" i="1"/>
  <c r="O17" i="2" s="1"/>
  <c r="C21" i="1"/>
  <c r="H18" i="2"/>
  <c r="C22" i="1"/>
  <c r="H19" i="2" s="1"/>
  <c r="C23" i="1"/>
  <c r="E23" i="1"/>
  <c r="F23" i="1"/>
  <c r="C24" i="1"/>
  <c r="C25" i="1"/>
  <c r="F25" i="1" s="1"/>
  <c r="E25" i="1"/>
  <c r="C26" i="1"/>
  <c r="E26" i="1" s="1"/>
  <c r="F26" i="1"/>
  <c r="C27" i="1"/>
  <c r="E27" i="1" s="1"/>
  <c r="C28" i="1"/>
  <c r="F28" i="1"/>
  <c r="D73" i="1"/>
  <c r="F73" i="1"/>
  <c r="D72" i="1"/>
  <c r="F72" i="1"/>
  <c r="D71" i="1"/>
  <c r="D70" i="1"/>
  <c r="F70" i="1"/>
  <c r="D69" i="1"/>
  <c r="F69" i="1"/>
  <c r="D68" i="1"/>
  <c r="F68" i="1"/>
  <c r="D67" i="1"/>
  <c r="D66" i="1"/>
  <c r="H26" i="2" s="1"/>
  <c r="D65" i="1"/>
  <c r="H25" i="2" s="1"/>
  <c r="F65" i="1"/>
  <c r="O25" i="2" s="1"/>
  <c r="D64" i="1"/>
  <c r="H24" i="2"/>
  <c r="D63" i="1"/>
  <c r="H23" i="2" s="1"/>
  <c r="F63" i="1"/>
  <c r="O23" i="2" s="1"/>
  <c r="D62" i="1"/>
  <c r="F62" i="1"/>
  <c r="O22" i="2"/>
  <c r="D203" i="1"/>
  <c r="G50" i="2" s="1"/>
  <c r="F67" i="1"/>
  <c r="F71" i="1"/>
  <c r="F22" i="1"/>
  <c r="O19" i="2" s="1"/>
  <c r="F101" i="1"/>
  <c r="K30" i="2" s="1"/>
  <c r="B103" i="1"/>
  <c r="G64" i="2"/>
  <c r="R47" i="2"/>
  <c r="D8" i="1"/>
  <c r="F10" i="2" s="1"/>
  <c r="D3" i="2"/>
  <c r="D2" i="2"/>
  <c r="B26" i="2"/>
  <c r="E26" i="2"/>
  <c r="L26" i="2"/>
  <c r="R41" i="2"/>
  <c r="R54" i="2"/>
  <c r="C50" i="2"/>
  <c r="L25" i="2"/>
  <c r="E25" i="2"/>
  <c r="B25" i="2"/>
  <c r="L24" i="2"/>
  <c r="E24" i="2"/>
  <c r="B24" i="2"/>
  <c r="R23" i="2"/>
  <c r="L23" i="2"/>
  <c r="E23" i="2"/>
  <c r="B23" i="2"/>
  <c r="L22" i="2"/>
  <c r="E22" i="2"/>
  <c r="B22" i="2"/>
  <c r="C6" i="2"/>
  <c r="R31" i="2"/>
  <c r="B36" i="2"/>
  <c r="F30" i="2"/>
  <c r="B15" i="2"/>
  <c r="E15" i="2"/>
  <c r="B16" i="2"/>
  <c r="E16" i="2"/>
  <c r="B17" i="2"/>
  <c r="E17" i="2"/>
  <c r="B18" i="2"/>
  <c r="E18" i="2"/>
  <c r="B19" i="2"/>
  <c r="E19" i="2"/>
  <c r="E14" i="2"/>
  <c r="B14" i="2"/>
  <c r="B30" i="2"/>
  <c r="C10" i="2"/>
  <c r="C8" i="2"/>
  <c r="R15" i="2"/>
  <c r="F66" i="1"/>
  <c r="O26" i="2" s="1"/>
  <c r="F64" i="1"/>
  <c r="O24" i="2" s="1"/>
  <c r="F196" i="1"/>
  <c r="B198" i="1" s="1"/>
  <c r="F198" i="1"/>
  <c r="R46" i="2" s="1"/>
  <c r="R48" i="2" s="1"/>
  <c r="E17" i="1"/>
  <c r="L14" i="2" s="1"/>
  <c r="E28" i="1"/>
  <c r="F21" i="1"/>
  <c r="O18" i="2" s="1"/>
  <c r="E21" i="1"/>
  <c r="L18" i="2" s="1"/>
  <c r="H14" i="2"/>
  <c r="D125" i="1" l="1"/>
  <c r="E36" i="2" s="1"/>
  <c r="F8" i="1"/>
  <c r="H10" i="2" s="1"/>
  <c r="E19" i="1"/>
  <c r="L16" i="2" s="1"/>
  <c r="L17" i="2"/>
  <c r="D74" i="1"/>
  <c r="B76" i="1" s="1"/>
  <c r="E22" i="1"/>
  <c r="L19" i="2" s="1"/>
  <c r="F24" i="1"/>
  <c r="F27" i="1"/>
  <c r="H46" i="2"/>
  <c r="C7" i="2"/>
  <c r="D29" i="1"/>
  <c r="H22" i="2"/>
  <c r="D31" i="1"/>
  <c r="F74" i="1"/>
  <c r="F76" i="1" s="1"/>
  <c r="E18" i="1"/>
  <c r="L15" i="2" s="1"/>
  <c r="F203" i="1"/>
  <c r="B11" i="1"/>
  <c r="D134" i="1" l="1"/>
  <c r="P38" i="2" s="1"/>
  <c r="D103" i="1"/>
  <c r="O30" i="2" s="1"/>
  <c r="F125" i="1"/>
  <c r="D138" i="1" s="1"/>
  <c r="L39" i="2" s="1"/>
  <c r="F18" i="1"/>
  <c r="O15" i="2" s="1"/>
  <c r="D198" i="1"/>
  <c r="D205" i="1" s="1"/>
  <c r="O46" i="2" s="1"/>
  <c r="F19" i="1"/>
  <c r="O16" i="2" s="1"/>
  <c r="F80" i="1"/>
  <c r="R22" i="2"/>
  <c r="B31" i="1"/>
  <c r="B134" i="1" s="1"/>
  <c r="F38" i="2" s="1"/>
  <c r="B516" i="1"/>
  <c r="B205" i="1"/>
  <c r="J50" i="2"/>
  <c r="D196" i="1"/>
  <c r="E46" i="2" s="1"/>
  <c r="D127" i="1"/>
  <c r="F103" i="1" l="1"/>
  <c r="R30" i="2" s="1"/>
  <c r="H36" i="2"/>
  <c r="D129" i="1"/>
  <c r="O51" i="2"/>
  <c r="F127" i="1"/>
  <c r="K36" i="2" s="1"/>
  <c r="F29" i="1"/>
  <c r="R14" i="2" s="1"/>
  <c r="B236" i="1"/>
  <c r="R24" i="2"/>
  <c r="G58" i="2" s="1"/>
  <c r="H51" i="2"/>
  <c r="F205" i="1"/>
  <c r="E106" i="1" l="1"/>
  <c r="E108" i="1" s="1"/>
  <c r="R32" i="2" s="1"/>
  <c r="G59" i="2" s="1"/>
  <c r="F136" i="1"/>
  <c r="B138" i="1" s="1"/>
  <c r="F134" i="1"/>
  <c r="K38" i="2" s="1"/>
  <c r="B129" i="1"/>
  <c r="F129" i="1" s="1"/>
  <c r="P36" i="2" s="1"/>
  <c r="F31" i="1"/>
  <c r="F35" i="1" s="1"/>
  <c r="R16" i="2" s="1"/>
  <c r="G57" i="2" s="1"/>
  <c r="E207" i="1"/>
  <c r="R51" i="2"/>
  <c r="B237" i="1" l="1"/>
  <c r="S38" i="2"/>
  <c r="B235" i="1"/>
  <c r="E209" i="1"/>
  <c r="R53" i="2"/>
  <c r="F138" i="1"/>
  <c r="H39" i="2"/>
  <c r="B239" i="1" l="1"/>
  <c r="R55" i="2"/>
  <c r="G61" i="2" s="1"/>
  <c r="P39" i="2"/>
  <c r="E140" i="1"/>
  <c r="E142" i="1" l="1"/>
  <c r="R40" i="2"/>
  <c r="B238" i="1" l="1"/>
  <c r="B241" i="1" s="1"/>
  <c r="R42" i="2"/>
  <c r="G60" i="2" s="1"/>
  <c r="B243" i="1" l="1"/>
  <c r="G65" i="2" s="1"/>
  <c r="G63" i="2"/>
</calcChain>
</file>

<file path=xl/sharedStrings.xml><?xml version="1.0" encoding="utf-8"?>
<sst xmlns="http://schemas.openxmlformats.org/spreadsheetml/2006/main" count="279" uniqueCount="176">
  <si>
    <t/>
  </si>
  <si>
    <t>Maximum Rate:</t>
  </si>
  <si>
    <t>Average Weekly Wage:</t>
  </si>
  <si>
    <t>Temporary Total Disability</t>
  </si>
  <si>
    <t>Start Date</t>
  </si>
  <si>
    <t>End Date</t>
  </si>
  <si>
    <t>Weeks</t>
  </si>
  <si>
    <t>Amount</t>
  </si>
  <si>
    <t>TTD weeks owed:</t>
  </si>
  <si>
    <t>x TTD weekly rate:</t>
  </si>
  <si>
    <t>=TTD owed:</t>
  </si>
  <si>
    <t>TTD over/under payment:</t>
  </si>
  <si>
    <t>Notes:</t>
  </si>
  <si>
    <t>Temporary Partial Disability</t>
  </si>
  <si>
    <t>TPD weeks owed:</t>
  </si>
  <si>
    <t>x TPD weekly rate:</t>
  </si>
  <si>
    <t>=TPD owed:</t>
  </si>
  <si>
    <t>TPD over/under payment:</t>
  </si>
  <si>
    <t>x statutory weeks:</t>
  </si>
  <si>
    <t>= weeks owed:</t>
  </si>
  <si>
    <t>Weeks owed:</t>
  </si>
  <si>
    <t>x weekly rate:</t>
  </si>
  <si>
    <t>From:</t>
  </si>
  <si>
    <t xml:space="preserve">  PPD-M owed:</t>
  </si>
  <si>
    <t>- PPD-M payment/credit:</t>
  </si>
  <si>
    <t>=PPD-M over/under payment:</t>
  </si>
  <si>
    <t>x AWW:</t>
  </si>
  <si>
    <t>x 2/3 = weekly rate:</t>
  </si>
  <si>
    <t>-PPB wks:</t>
  </si>
  <si>
    <t xml:space="preserve">  PPD-B owed:</t>
  </si>
  <si>
    <t>- PPD-B payment/credit:</t>
  </si>
  <si>
    <t>=PPD-B over/under payment:</t>
  </si>
  <si>
    <t>Age:</t>
  </si>
  <si>
    <t>Expectancy:</t>
  </si>
  <si>
    <t>Summary</t>
  </si>
  <si>
    <t>PPD-M over/under payment:</t>
  </si>
  <si>
    <t>PPD-B over/under payment:</t>
  </si>
  <si>
    <t>Total indemnity due:</t>
  </si>
  <si>
    <t xml:space="preserve">**** </t>
  </si>
  <si>
    <t>*****</t>
  </si>
  <si>
    <t>Maximum Lookup Table</t>
  </si>
  <si>
    <t>Date</t>
  </si>
  <si>
    <t>Maximum</t>
  </si>
  <si>
    <t>To unprotect a cell:</t>
  </si>
  <si>
    <t>1. Right Mouse Click on a cell</t>
  </si>
  <si>
    <t>2. Select Block Properties</t>
  </si>
  <si>
    <t>3. Select Constraints</t>
  </si>
  <si>
    <t>4. Select Cell Protection / Unprotect</t>
  </si>
  <si>
    <t>5. Click OK.</t>
  </si>
  <si>
    <t>To add new rows to Max Lookup table</t>
  </si>
  <si>
    <t>1. Unprotect table area between ***</t>
  </si>
  <si>
    <t>2. Insert new row before 1/1/2999</t>
  </si>
  <si>
    <t>(Max Lookup Table will automatically expand)</t>
  </si>
  <si>
    <t>Life Expectancy</t>
  </si>
  <si>
    <t>Age</t>
  </si>
  <si>
    <t>Expectancy</t>
  </si>
  <si>
    <t>****</t>
  </si>
  <si>
    <t>End  ( internal use only )</t>
  </si>
  <si>
    <t>AWW</t>
  </si>
  <si>
    <t xml:space="preserve"> </t>
  </si>
  <si>
    <t>x40=</t>
  </si>
  <si>
    <t>x ⅔ =</t>
  </si>
  <si>
    <t>to</t>
  </si>
  <si>
    <t>=</t>
  </si>
  <si>
    <t>weeks at</t>
  </si>
  <si>
    <t>weeks =</t>
  </si>
  <si>
    <t>x</t>
  </si>
  <si>
    <t>past due weeks =</t>
  </si>
  <si>
    <t xml:space="preserve">Start ( internal use only )  </t>
  </si>
  <si>
    <t>Click on Format /Row/UnHide to view</t>
  </si>
  <si>
    <t>Select the 2 rows and</t>
  </si>
  <si>
    <t>Weekly Maximum/Minimum</t>
  </si>
  <si>
    <t>Today's Date</t>
  </si>
  <si>
    <t>III. Permanent Partial Disability</t>
  </si>
  <si>
    <t>weeks to be commuted.</t>
  </si>
  <si>
    <t>Date of Injury</t>
  </si>
  <si>
    <t>Maximum Rate</t>
  </si>
  <si>
    <t>Instructions:</t>
  </si>
  <si>
    <t>Computation Worksheet</t>
  </si>
  <si>
    <t>Past weeks start date</t>
  </si>
  <si>
    <t>Past weeks end date</t>
  </si>
  <si>
    <t>Hourly Wage</t>
  </si>
  <si>
    <t>COMPUTATION SUMMARY</t>
  </si>
  <si>
    <t>(-) PPD weeks</t>
  </si>
  <si>
    <t>300 weeks - TTD weeks</t>
  </si>
  <si>
    <t>(-) TPD weeks</t>
  </si>
  <si>
    <t>Past Weeks</t>
  </si>
  <si>
    <t>Future Weeks</t>
  </si>
  <si>
    <t>TPD paid:</t>
  </si>
  <si>
    <t>TTD paid:</t>
  </si>
  <si>
    <t>Permanent Partial Disability Member (PPD-M)</t>
  </si>
  <si>
    <t>= PPD-M owed:</t>
  </si>
  <si>
    <t>Permanent Total Disability (PTD)</t>
  </si>
  <si>
    <t>Permanent Partial Disability Body (PPD-B)</t>
  </si>
  <si>
    <t>Number of past weeks:</t>
  </si>
  <si>
    <t>-TPD weeks:</t>
  </si>
  <si>
    <t>Date of Injury:</t>
  </si>
  <si>
    <t>Total TPD weeks:</t>
  </si>
  <si>
    <t>300 weeks-TTD weeks:</t>
  </si>
  <si>
    <t>= Number of future weeks to commute:</t>
  </si>
  <si>
    <t>Future weeks reduced to present value:</t>
  </si>
  <si>
    <t>= Past PPD-B due:</t>
  </si>
  <si>
    <t>= Future PPD-B due:</t>
  </si>
  <si>
    <t>Life Expectancy:</t>
  </si>
  <si>
    <t>= Future PTD due:</t>
  </si>
  <si>
    <t xml:space="preserve">  PTD owed:</t>
  </si>
  <si>
    <t>- PTD payment/credit:</t>
  </si>
  <si>
    <t>=PTD over/under payment:</t>
  </si>
  <si>
    <t>PTD over/under payment:</t>
  </si>
  <si>
    <t>Docket/Page #</t>
  </si>
  <si>
    <t>Claimant's Name</t>
  </si>
  <si>
    <t>Hourly Wage:</t>
  </si>
  <si>
    <t>% Impairment:</t>
  </si>
  <si>
    <t>Weekly Benefit Rate</t>
  </si>
  <si>
    <t>% Disability:</t>
  </si>
  <si>
    <t>Through:</t>
  </si>
  <si>
    <t>Additional Consideration and Future Medical:</t>
  </si>
  <si>
    <t>past value</t>
  </si>
  <si>
    <t>future value</t>
  </si>
  <si>
    <t>TTD total</t>
  </si>
  <si>
    <t>TTD paid</t>
  </si>
  <si>
    <t>Difference</t>
  </si>
  <si>
    <t>TPD total</t>
  </si>
  <si>
    <t>TPD paid</t>
  </si>
  <si>
    <t>PPD-M total</t>
  </si>
  <si>
    <t>PPD-M paid</t>
  </si>
  <si>
    <t>PPD-B total</t>
  </si>
  <si>
    <t>PPD-B paid</t>
  </si>
  <si>
    <t>Future weeks reduced to present value is:</t>
  </si>
  <si>
    <t>PTD total</t>
  </si>
  <si>
    <t>PTD paid</t>
  </si>
  <si>
    <t>x weekly benefit rate:</t>
  </si>
  <si>
    <t>Additional consideration and future medical:</t>
  </si>
  <si>
    <t>Total Additional Payment:</t>
  </si>
  <si>
    <t>Total Indemnity Due:</t>
  </si>
  <si>
    <t>TTD Over/Under Payment:</t>
  </si>
  <si>
    <t>TPD Over/Under Payment:</t>
  </si>
  <si>
    <t>PPD Member Over/Under Payment:</t>
  </si>
  <si>
    <t>PPD Body Over/Under Payment:</t>
  </si>
  <si>
    <t>PTD Over/Under Payment:</t>
  </si>
  <si>
    <t>IV.  Permanent Total Disability (PTD) -- Sections 48-121(1) and 48-121(3)</t>
  </si>
  <si>
    <t>B.  Body as a Whole Disability/Loss of Earning Power (PPD-B) -- Sections 48-121(2) and 48-121(3)</t>
  </si>
  <si>
    <t>A.  Member Disability (PPD-M) -- Section 48-121(3)</t>
  </si>
  <si>
    <t>I. Temporary Total Disability (TTD) -- Sections 48-121(1) and 48-121(5)</t>
  </si>
  <si>
    <t>II.  Temporary Partial Disability (TPD) -- Section 48-121(2)</t>
  </si>
  <si>
    <t xml:space="preserve">years = </t>
  </si>
  <si>
    <t>Claimant's Name:</t>
  </si>
  <si>
    <t>Doc./Page Number:</t>
  </si>
  <si>
    <t>future weeks</t>
  </si>
  <si>
    <t>x 2/3 =</t>
  </si>
  <si>
    <t>x 40 Hrs =</t>
  </si>
  <si>
    <t>Total TTD weeks:</t>
  </si>
  <si>
    <t>Total amount:</t>
  </si>
  <si>
    <t>= Number of past weeks (excludes temp. weeks):</t>
  </si>
  <si>
    <t>If you do not wish to reduce future weeks to present value, enter "N" here:</t>
  </si>
  <si>
    <t>past PTD paid</t>
  </si>
  <si>
    <t>past Difference</t>
  </si>
  <si>
    <t>total Difference</t>
  </si>
  <si>
    <t>Total settlement payment:</t>
  </si>
  <si>
    <t xml:space="preserve"> = Number of past weeks</t>
  </si>
  <si>
    <t xml:space="preserve"> = Past PTD due</t>
  </si>
  <si>
    <t>past due weeks at</t>
  </si>
  <si>
    <t>Minimum Rate:</t>
  </si>
  <si>
    <t>Minimum Lookup Table</t>
  </si>
  <si>
    <t>Minimum</t>
  </si>
  <si>
    <t>Past Weeks Prior to Date Disability Began</t>
  </si>
  <si>
    <t>Total weeks:</t>
  </si>
  <si>
    <t>01/01/19 to 12/31/19 = $855/$49</t>
  </si>
  <si>
    <t>01/01/20 to 12/31/20 = $882/$49</t>
  </si>
  <si>
    <t>01/01/21 to 12/31/21 = $914/$49</t>
  </si>
  <si>
    <t>01/01/22 to 12/31/22 = $983/$49</t>
  </si>
  <si>
    <t>01/01/23 to 12/31/23 = $1,029/$49</t>
  </si>
  <si>
    <t>01/01/24 to 12/31/24 = $1,094/$49</t>
  </si>
  <si>
    <t>01/01/25 to 12/31/25 = $1,130/$49</t>
  </si>
  <si>
    <t>Updated to use 2023 U.S. Life Table</t>
  </si>
  <si>
    <t>01/01/26 to 12/31/26 = $1,166/$49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</si>
</sst>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8" formatCode="&quot;$&quot;#,##0.00_);[Red]\(&quot;$&quot;#,##0.00\)"/>
    <numFmt numFmtId="164" formatCode="0.0%"/>
    <numFmt numFmtId="165" formatCode="0.0"/>
    <numFmt numFmtId="166" formatCode="0.0000"/>
    <numFmt numFmtId="167" formatCode="0.0000_);[Red]\(0.0000\)"/>
    <numFmt numFmtId="168" formatCode="&quot;$&quot;#,##0.00"/>
    <numFmt numFmtId="169" formatCode="0;\-0;;@"/>
    <numFmt numFmtId="170" formatCode="m/dd/yyyy;\-0;;@"/>
    <numFmt numFmtId="171" formatCode="&quot;$&quot;#,###.00;\-&quot;$&quot;#,###.00;;@"/>
    <numFmt numFmtId="172" formatCode="0.0000;\-0.0000;;@"/>
    <numFmt numFmtId="173" formatCode="0.0;\-0.0;;@"/>
  </numFmts>
  <fonts count="33" x14ac:knownFonts="1">
    <font>
      <sz val="10"/>
      <name val="Arial"/>
    </font>
    <font>
      <b/>
      <sz val="18"/>
      <name val="Arial"/>
      <family val="2"/>
    </font>
    <font>
      <b/>
      <sz val="12"/>
      <name val="Arial"/>
      <family val="2"/>
    </font>
    <font>
      <b/>
      <sz val="10"/>
      <name val="Arial"/>
      <family val="2"/>
    </font>
    <font>
      <sz val="10"/>
      <color indexed="10"/>
      <name val="Arial"/>
      <family val="2"/>
    </font>
    <font>
      <sz val="10"/>
      <color indexed="39"/>
      <name val="Arial"/>
      <family val="2"/>
    </font>
    <font>
      <b/>
      <sz val="10"/>
      <color indexed="17"/>
      <name val="Arial"/>
      <family val="2"/>
    </font>
    <font>
      <sz val="10"/>
      <color indexed="10"/>
      <name val="Arial"/>
      <family val="2"/>
    </font>
    <font>
      <sz val="10"/>
      <color indexed="12"/>
      <name val="Arial"/>
      <family val="2"/>
    </font>
    <font>
      <sz val="9"/>
      <name val="Times New Roman"/>
      <family val="1"/>
    </font>
    <font>
      <sz val="11"/>
      <name val="Times New Roman"/>
      <family val="1"/>
    </font>
    <font>
      <sz val="10"/>
      <name val="Times New Roman"/>
      <family val="1"/>
    </font>
    <font>
      <b/>
      <sz val="9"/>
      <name val="Times New Roman"/>
      <family val="1"/>
    </font>
    <font>
      <sz val="10"/>
      <color indexed="8"/>
      <name val="Arial"/>
      <family val="2"/>
    </font>
    <font>
      <sz val="10"/>
      <color indexed="39"/>
      <name val="Arial"/>
      <family val="2"/>
    </font>
    <font>
      <sz val="10"/>
      <color indexed="56"/>
      <name val="Arial"/>
      <family val="2"/>
    </font>
    <font>
      <b/>
      <sz val="10"/>
      <name val="Arial"/>
      <family val="2"/>
    </font>
    <font>
      <sz val="11"/>
      <name val="Arial"/>
      <family val="2"/>
    </font>
    <font>
      <sz val="9"/>
      <name val="Arial"/>
      <family val="2"/>
    </font>
    <font>
      <b/>
      <sz val="12"/>
      <name val="Times New Roman"/>
      <family val="1"/>
    </font>
    <font>
      <b/>
      <sz val="10"/>
      <name val="Times New Roman"/>
      <family val="1"/>
    </font>
    <font>
      <b/>
      <sz val="11"/>
      <color indexed="56"/>
      <name val="Times New Roman"/>
      <family val="1"/>
    </font>
    <font>
      <sz val="11"/>
      <color indexed="56"/>
      <name val="Times New Roman"/>
      <family val="1"/>
    </font>
    <font>
      <b/>
      <sz val="9"/>
      <color indexed="17"/>
      <name val="Times New Roman"/>
      <family val="1"/>
    </font>
    <font>
      <sz val="9"/>
      <color indexed="17"/>
      <name val="Times New Roman"/>
      <family val="1"/>
    </font>
    <font>
      <b/>
      <sz val="9"/>
      <color indexed="20"/>
      <name val="Times New Roman"/>
      <family val="1"/>
    </font>
    <font>
      <sz val="9"/>
      <color indexed="20"/>
      <name val="Times New Roman"/>
      <family val="1"/>
    </font>
    <font>
      <sz val="10"/>
      <name val="Arial"/>
      <family val="2"/>
    </font>
    <font>
      <sz val="11"/>
      <name val="Arial"/>
      <family val="2"/>
    </font>
    <font>
      <sz val="16"/>
      <name val="Arial"/>
      <family val="2"/>
    </font>
    <font>
      <b/>
      <sz val="18"/>
      <color indexed="39"/>
      <name val="Arial"/>
      <family val="2"/>
    </font>
    <font>
      <sz val="18"/>
      <name val="Arial"/>
      <family val="2"/>
    </font>
    <font>
      <sz val="12"/>
      <name val="Arial"/>
      <family val="2"/>
    </font>
  </fonts>
  <fills count="6">
    <fill>
      <patternFill patternType="none"/>
    </fill>
    <fill>
      <patternFill patternType="gray125"/>
    </fill>
    <fill>
      <patternFill patternType="solid">
        <fgColor indexed="13"/>
        <bgColor indexed="9"/>
      </patternFill>
    </fill>
    <fill>
      <patternFill patternType="solid">
        <fgColor indexed="43"/>
        <bgColor indexed="9"/>
      </patternFill>
    </fill>
    <fill>
      <patternFill patternType="solid">
        <fgColor indexed="34"/>
        <bgColor indexed="9"/>
      </patternFill>
    </fill>
    <fill>
      <patternFill patternType="solid">
        <fgColor rgb="FFFFFF00"/>
        <bgColor indexed="64"/>
      </patternFill>
    </fill>
  </fills>
  <borders count="74">
    <border>
      <left/>
      <right/>
      <top/>
      <bottom/>
      <diagonal/>
    </border>
    <border>
      <left/>
      <right/>
      <top style="double">
        <color indexed="0"/>
      </top>
      <bottom/>
      <diagonal/>
    </border>
    <border>
      <left/>
      <right/>
      <top/>
      <bottom style="thin">
        <color indexed="64"/>
      </bottom>
      <diagonal/>
    </border>
    <border>
      <left/>
      <right/>
      <top style="thin">
        <color indexed="64"/>
      </top>
      <bottom/>
      <diagonal/>
    </border>
    <border>
      <left style="dotted">
        <color indexed="39"/>
      </left>
      <right style="dotted">
        <color indexed="39"/>
      </right>
      <top style="dotted">
        <color indexed="39"/>
      </top>
      <bottom style="dotted">
        <color indexed="39"/>
      </bottom>
      <diagonal/>
    </border>
    <border>
      <left style="medium">
        <color indexed="64"/>
      </left>
      <right/>
      <top/>
      <bottom/>
      <diagonal/>
    </border>
    <border>
      <left/>
      <right style="medium">
        <color indexed="64"/>
      </right>
      <top/>
      <bottom/>
      <diagonal/>
    </border>
    <border>
      <left style="dotted">
        <color indexed="39"/>
      </left>
      <right style="dotted">
        <color indexed="39"/>
      </right>
      <top style="dotted">
        <color indexed="39"/>
      </top>
      <bottom style="double">
        <color indexed="64"/>
      </bottom>
      <diagonal/>
    </border>
    <border>
      <left style="dotted">
        <color indexed="39"/>
      </left>
      <right style="dotted">
        <color indexed="39"/>
      </right>
      <top style="dotted">
        <color indexed="39"/>
      </top>
      <bottom style="double">
        <color indexed="0"/>
      </bottom>
      <diagonal/>
    </border>
    <border>
      <left style="dashed">
        <color indexed="39"/>
      </left>
      <right style="dashed">
        <color indexed="39"/>
      </right>
      <top style="dashed">
        <color indexed="39"/>
      </top>
      <bottom style="double">
        <color indexed="64"/>
      </bottom>
      <diagonal/>
    </border>
    <border>
      <left style="dotted">
        <color indexed="39"/>
      </left>
      <right style="dotted">
        <color indexed="39"/>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dotted">
        <color indexed="48"/>
      </left>
      <right style="dotted">
        <color indexed="48"/>
      </right>
      <top style="dotted">
        <color indexed="48"/>
      </top>
      <bottom style="dotted">
        <color indexed="48"/>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right/>
      <top style="thin">
        <color indexed="22"/>
      </top>
      <bottom/>
      <diagonal/>
    </border>
    <border>
      <left/>
      <right style="thin">
        <color indexed="22"/>
      </right>
      <top/>
      <bottom/>
      <diagonal/>
    </border>
    <border>
      <left/>
      <right style="thin">
        <color indexed="55"/>
      </right>
      <top/>
      <bottom style="thin">
        <color indexed="22"/>
      </bottom>
      <diagonal/>
    </border>
    <border>
      <left style="thin">
        <color indexed="55"/>
      </left>
      <right/>
      <top/>
      <bottom style="thin">
        <color indexed="22"/>
      </bottom>
      <diagonal/>
    </border>
    <border>
      <left/>
      <right/>
      <top/>
      <bottom style="thin">
        <color indexed="22"/>
      </bottom>
      <diagonal/>
    </border>
    <border>
      <left style="thin">
        <color indexed="22"/>
      </left>
      <right/>
      <top/>
      <bottom style="thin">
        <color indexed="22"/>
      </bottom>
      <diagonal/>
    </border>
    <border>
      <left style="thin">
        <color indexed="22"/>
      </left>
      <right style="thin">
        <color indexed="22"/>
      </right>
      <top/>
      <bottom style="thin">
        <color indexed="22"/>
      </bottom>
      <diagonal/>
    </border>
    <border>
      <left style="thin">
        <color indexed="22"/>
      </left>
      <right/>
      <top/>
      <bottom/>
      <diagonal/>
    </border>
    <border>
      <left style="thin">
        <color indexed="22"/>
      </left>
      <right/>
      <top style="thin">
        <color indexed="22"/>
      </top>
      <bottom/>
      <diagonal/>
    </border>
    <border>
      <left style="medium">
        <color indexed="64"/>
      </left>
      <right/>
      <top style="thin">
        <color indexed="22"/>
      </top>
      <bottom/>
      <diagonal/>
    </border>
    <border>
      <left/>
      <right style="thin">
        <color indexed="22"/>
      </right>
      <top style="thin">
        <color indexed="22"/>
      </top>
      <bottom/>
      <diagonal/>
    </border>
    <border>
      <left style="medium">
        <color indexed="64"/>
      </left>
      <right/>
      <top/>
      <bottom style="thin">
        <color indexed="22"/>
      </bottom>
      <diagonal/>
    </border>
    <border>
      <left/>
      <right style="thin">
        <color indexed="22"/>
      </right>
      <top/>
      <bottom style="thin">
        <color indexed="22"/>
      </bottom>
      <diagonal/>
    </border>
    <border>
      <left/>
      <right/>
      <top/>
      <bottom style="medium">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ck">
        <color indexed="64"/>
      </top>
      <bottom/>
      <diagonal/>
    </border>
    <border>
      <left/>
      <right style="dotted">
        <color indexed="39"/>
      </right>
      <top/>
      <bottom/>
      <diagonal/>
    </border>
    <border>
      <left/>
      <right style="dashed">
        <color indexed="39"/>
      </right>
      <top/>
      <bottom/>
      <diagonal/>
    </border>
    <border>
      <left style="dotted">
        <color indexed="39"/>
      </left>
      <right/>
      <top style="dotted">
        <color indexed="39"/>
      </top>
      <bottom style="medium">
        <color indexed="64"/>
      </bottom>
      <diagonal/>
    </border>
    <border>
      <left/>
      <right style="dotted">
        <color indexed="39"/>
      </right>
      <top style="dotted">
        <color indexed="39"/>
      </top>
      <bottom style="medium">
        <color indexed="64"/>
      </bottom>
      <diagonal/>
    </border>
    <border>
      <left style="dotted">
        <color indexed="39"/>
      </left>
      <right/>
      <top style="medium">
        <color indexed="64"/>
      </top>
      <bottom style="medium">
        <color indexed="64"/>
      </bottom>
      <diagonal/>
    </border>
    <border>
      <left/>
      <right style="dotted">
        <color indexed="39"/>
      </right>
      <top style="medium">
        <color indexed="64"/>
      </top>
      <bottom style="medium">
        <color indexed="64"/>
      </bottom>
      <diagonal/>
    </border>
  </borders>
  <cellStyleXfs count="10">
    <xf numFmtId="0" fontId="0" fillId="0" borderId="0">
      <alignment vertical="top"/>
    </xf>
    <xf numFmtId="4" fontId="27" fillId="0" borderId="0" applyFont="0" applyFill="0" applyBorder="0" applyAlignment="0" applyProtection="0"/>
    <xf numFmtId="3" fontId="27" fillId="0" borderId="0" applyFont="0" applyFill="0" applyBorder="0" applyAlignment="0" applyProtection="0"/>
    <xf numFmtId="7" fontId="27" fillId="0" borderId="0" applyFont="0" applyFill="0" applyBorder="0" applyAlignment="0" applyProtection="0"/>
    <xf numFmtId="5" fontId="27" fillId="0" borderId="0" applyFont="0" applyFill="0" applyBorder="0" applyAlignment="0" applyProtection="0"/>
    <xf numFmtId="0" fontId="27" fillId="0" borderId="0" applyFont="0" applyFill="0" applyBorder="0" applyAlignment="0" applyProtection="0"/>
    <xf numFmtId="2" fontId="27" fillId="0" borderId="0" applyFont="0" applyFill="0" applyBorder="0" applyAlignment="0" applyProtection="0"/>
    <xf numFmtId="0" fontId="1" fillId="0" borderId="0" applyNumberFormat="0" applyFont="0" applyFill="0" applyAlignment="0" applyProtection="0"/>
    <xf numFmtId="0" fontId="2" fillId="0" borderId="0" applyNumberFormat="0" applyFont="0" applyFill="0" applyAlignment="0" applyProtection="0"/>
    <xf numFmtId="0" fontId="27" fillId="0" borderId="1" applyNumberFormat="0" applyFont="0" applyBorder="0" applyAlignment="0" applyProtection="0"/>
  </cellStyleXfs>
  <cellXfs count="295">
    <xf numFmtId="0" fontId="0" fillId="0" borderId="0" xfId="0" applyAlignment="1"/>
    <xf numFmtId="0" fontId="0" fillId="0" borderId="0" xfId="0" applyAlignment="1" applyProtection="1">
      <protection locked="0"/>
    </xf>
    <xf numFmtId="7" fontId="4" fillId="2" borderId="4" xfId="0" applyNumberFormat="1" applyFont="1" applyFill="1" applyBorder="1" applyAlignment="1" applyProtection="1">
      <protection locked="0"/>
    </xf>
    <xf numFmtId="8" fontId="7" fillId="2" borderId="7" xfId="0" applyNumberFormat="1" applyFont="1" applyFill="1" applyBorder="1" applyAlignment="1" applyProtection="1">
      <protection locked="0"/>
    </xf>
    <xf numFmtId="168" fontId="7" fillId="2" borderId="8" xfId="0" applyNumberFormat="1" applyFont="1" applyFill="1" applyBorder="1" applyAlignment="1" applyProtection="1">
      <alignment wrapText="1"/>
      <protection locked="0"/>
    </xf>
    <xf numFmtId="168" fontId="7" fillId="2" borderId="9" xfId="0" applyNumberFormat="1" applyFont="1" applyFill="1" applyBorder="1" applyAlignment="1" applyProtection="1">
      <protection locked="0"/>
    </xf>
    <xf numFmtId="7" fontId="4" fillId="2" borderId="10" xfId="0" applyNumberFormat="1" applyFont="1" applyFill="1" applyBorder="1" applyAlignment="1" applyProtection="1">
      <protection locked="0"/>
    </xf>
    <xf numFmtId="14" fontId="4" fillId="2" borderId="10" xfId="0" applyNumberFormat="1" applyFont="1" applyFill="1" applyBorder="1" applyAlignment="1" applyProtection="1">
      <protection locked="0"/>
    </xf>
    <xf numFmtId="14" fontId="7" fillId="2" borderId="14" xfId="0" applyNumberFormat="1" applyFont="1" applyFill="1" applyBorder="1" applyAlignment="1" applyProtection="1">
      <alignment horizontal="center"/>
      <protection locked="0"/>
    </xf>
    <xf numFmtId="168" fontId="7" fillId="3" borderId="14" xfId="0" applyNumberFormat="1" applyFont="1" applyFill="1" applyBorder="1" applyAlignment="1" applyProtection="1">
      <protection locked="0"/>
    </xf>
    <xf numFmtId="14" fontId="7" fillId="2" borderId="15" xfId="0" applyNumberFormat="1" applyFont="1" applyFill="1" applyBorder="1" applyAlignment="1" applyProtection="1">
      <alignment horizontal="center"/>
      <protection locked="0"/>
    </xf>
    <xf numFmtId="14" fontId="7" fillId="2" borderId="26" xfId="0" applyNumberFormat="1" applyFont="1" applyFill="1" applyBorder="1" applyAlignment="1" applyProtection="1">
      <alignment horizontal="center"/>
      <protection locked="0"/>
    </xf>
    <xf numFmtId="14" fontId="7" fillId="2" borderId="16" xfId="0" applyNumberFormat="1" applyFont="1" applyFill="1" applyBorder="1" applyAlignment="1" applyProtection="1">
      <alignment horizontal="center"/>
      <protection locked="0"/>
    </xf>
    <xf numFmtId="14" fontId="7" fillId="2" borderId="28" xfId="0" applyNumberFormat="1" applyFont="1" applyFill="1" applyBorder="1" applyAlignment="1" applyProtection="1">
      <alignment horizontal="center"/>
      <protection locked="0"/>
    </xf>
    <xf numFmtId="14" fontId="7" fillId="2" borderId="29" xfId="0" applyNumberFormat="1" applyFont="1" applyFill="1" applyBorder="1" applyAlignment="1" applyProtection="1">
      <alignment horizontal="center"/>
      <protection locked="0"/>
    </xf>
    <xf numFmtId="168" fontId="7" fillId="3" borderId="26" xfId="0" applyNumberFormat="1" applyFont="1" applyFill="1" applyBorder="1" applyAlignment="1" applyProtection="1">
      <protection locked="0"/>
    </xf>
    <xf numFmtId="168" fontId="7" fillId="3" borderId="29" xfId="0" applyNumberFormat="1" applyFont="1" applyFill="1" applyBorder="1" applyAlignment="1" applyProtection="1">
      <protection locked="0"/>
    </xf>
    <xf numFmtId="164" fontId="7" fillId="2" borderId="32" xfId="0" applyNumberFormat="1" applyFont="1" applyFill="1" applyBorder="1" applyAlignment="1" applyProtection="1">
      <alignment wrapText="1"/>
      <protection locked="0"/>
    </xf>
    <xf numFmtId="0" fontId="7" fillId="2" borderId="32" xfId="0" applyFont="1" applyFill="1" applyBorder="1" applyAlignment="1" applyProtection="1">
      <alignment wrapText="1"/>
      <protection locked="0"/>
    </xf>
    <xf numFmtId="0" fontId="7" fillId="2" borderId="65" xfId="0" applyFont="1" applyFill="1" applyBorder="1" applyAlignment="1" applyProtection="1">
      <alignment wrapText="1"/>
      <protection locked="0"/>
    </xf>
    <xf numFmtId="0" fontId="27" fillId="3" borderId="66" xfId="0" applyFont="1" applyFill="1" applyBorder="1" applyAlignment="1" applyProtection="1">
      <alignment horizontal="right" wrapText="1"/>
      <protection locked="0"/>
    </xf>
    <xf numFmtId="7" fontId="4" fillId="2" borderId="17" xfId="0" applyNumberFormat="1" applyFont="1" applyFill="1" applyBorder="1" applyAlignment="1" applyProtection="1">
      <alignment horizontal="right"/>
      <protection locked="0"/>
    </xf>
    <xf numFmtId="0" fontId="29" fillId="0" borderId="0" xfId="0" applyFont="1" applyAlignment="1" applyProtection="1">
      <protection locked="0"/>
    </xf>
    <xf numFmtId="0" fontId="0" fillId="0" borderId="0" xfId="0" applyProtection="1">
      <alignment vertical="top"/>
      <protection locked="0"/>
    </xf>
    <xf numFmtId="165" fontId="0" fillId="0" borderId="0" xfId="0" applyNumberFormat="1" applyProtection="1">
      <alignment vertical="top"/>
      <protection locked="0"/>
    </xf>
    <xf numFmtId="0" fontId="0" fillId="4" borderId="70" xfId="0" applyFill="1" applyBorder="1" applyAlignment="1" applyProtection="1">
      <alignment horizontal="left"/>
      <protection locked="0"/>
    </xf>
    <xf numFmtId="0" fontId="0" fillId="0" borderId="71" xfId="0" applyBorder="1" applyAlignment="1" applyProtection="1">
      <protection locked="0"/>
    </xf>
    <xf numFmtId="0" fontId="0" fillId="4" borderId="72" xfId="0" applyFill="1" applyBorder="1" applyAlignment="1" applyProtection="1">
      <alignment horizontal="left"/>
      <protection locked="0"/>
    </xf>
    <xf numFmtId="0" fontId="0" fillId="0" borderId="73" xfId="0" applyBorder="1" applyAlignment="1" applyProtection="1">
      <protection locked="0"/>
    </xf>
    <xf numFmtId="0" fontId="2" fillId="0" borderId="0" xfId="0" applyFont="1" applyAlignment="1" applyProtection="1">
      <alignment horizontal="center"/>
      <protection locked="0"/>
    </xf>
    <xf numFmtId="0" fontId="0" fillId="0" borderId="0" xfId="0" applyAlignment="1" applyProtection="1">
      <protection locked="0"/>
    </xf>
    <xf numFmtId="0" fontId="16" fillId="0" borderId="0" xfId="0" applyFont="1" applyAlignment="1" applyProtection="1">
      <protection locked="0"/>
    </xf>
    <xf numFmtId="14" fontId="0" fillId="0" borderId="0" xfId="0" applyNumberFormat="1" applyAlignment="1" applyProtection="1">
      <protection locked="0"/>
    </xf>
    <xf numFmtId="14" fontId="16" fillId="0" borderId="0" xfId="0" applyNumberFormat="1" applyFont="1" applyAlignment="1" applyProtection="1">
      <protection locked="0"/>
    </xf>
    <xf numFmtId="7" fontId="0" fillId="0" borderId="0" xfId="0" applyNumberFormat="1" applyAlignment="1" applyProtection="1">
      <protection locked="0"/>
    </xf>
    <xf numFmtId="0" fontId="0" fillId="0" borderId="0" xfId="0" applyAlignment="1" applyProtection="1">
      <alignment wrapText="1"/>
      <protection locked="0"/>
    </xf>
    <xf numFmtId="0" fontId="30" fillId="0" borderId="0" xfId="0" applyFont="1" applyAlignment="1" applyProtection="1">
      <alignment horizontal="center"/>
      <protection locked="0"/>
    </xf>
    <xf numFmtId="0" fontId="31" fillId="0" borderId="0" xfId="0" applyFont="1" applyAlignment="1" applyProtection="1">
      <protection locked="0"/>
    </xf>
    <xf numFmtId="0" fontId="3" fillId="0" borderId="0" xfId="0" applyFont="1" applyAlignment="1" applyProtection="1">
      <alignment horizontal="centerContinuous"/>
      <protection locked="0"/>
    </xf>
    <xf numFmtId="0" fontId="0" fillId="0" borderId="0" xfId="0" applyAlignment="1" applyProtection="1">
      <alignment horizontal="centerContinuous"/>
      <protection locked="0"/>
    </xf>
    <xf numFmtId="0" fontId="0" fillId="0" borderId="0" xfId="0"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right"/>
      <protection locked="0"/>
    </xf>
    <xf numFmtId="167" fontId="8" fillId="0" borderId="0" xfId="0" applyNumberFormat="1" applyFont="1" applyAlignment="1" applyProtection="1">
      <protection locked="0"/>
    </xf>
    <xf numFmtId="0" fontId="0" fillId="0" borderId="0" xfId="0" applyAlignment="1" applyProtection="1">
      <alignment horizontal="right"/>
      <protection locked="0"/>
    </xf>
    <xf numFmtId="166" fontId="0" fillId="0" borderId="0" xfId="0" applyNumberFormat="1" applyAlignment="1" applyProtection="1">
      <protection locked="0"/>
    </xf>
    <xf numFmtId="0" fontId="0" fillId="0" borderId="0" xfId="0" applyAlignment="1" applyProtection="1">
      <alignment horizontal="right" wrapText="1"/>
      <protection locked="0"/>
    </xf>
    <xf numFmtId="0" fontId="16" fillId="0" borderId="49" xfId="0" applyFont="1" applyBorder="1" applyAlignment="1" applyProtection="1">
      <protection locked="0"/>
    </xf>
    <xf numFmtId="0" fontId="0" fillId="0" borderId="50" xfId="0" applyBorder="1" applyAlignment="1" applyProtection="1">
      <protection locked="0"/>
    </xf>
    <xf numFmtId="0" fontId="0" fillId="0" borderId="53" xfId="0" applyBorder="1" applyAlignment="1" applyProtection="1">
      <protection locked="0"/>
    </xf>
    <xf numFmtId="0" fontId="0" fillId="0" borderId="52" xfId="0" applyBorder="1" applyAlignment="1" applyProtection="1">
      <protection locked="0"/>
    </xf>
    <xf numFmtId="0" fontId="0" fillId="0" borderId="51" xfId="0" applyBorder="1" applyAlignment="1" applyProtection="1">
      <protection locked="0"/>
    </xf>
    <xf numFmtId="0" fontId="28" fillId="0" borderId="5" xfId="0" applyFont="1" applyBorder="1" applyAlignment="1" applyProtection="1">
      <alignment wrapText="1" readingOrder="1"/>
      <protection locked="0"/>
    </xf>
    <xf numFmtId="0" fontId="0" fillId="0" borderId="0" xfId="0" applyAlignment="1" applyProtection="1">
      <alignment wrapText="1" readingOrder="1"/>
      <protection locked="0"/>
    </xf>
    <xf numFmtId="0" fontId="0" fillId="0" borderId="54" xfId="0" applyBorder="1" applyAlignment="1" applyProtection="1">
      <protection locked="0"/>
    </xf>
    <xf numFmtId="0" fontId="0" fillId="0" borderId="5" xfId="0" applyBorder="1" applyAlignment="1" applyProtection="1">
      <alignment wrapText="1" readingOrder="1"/>
      <protection locked="0"/>
    </xf>
    <xf numFmtId="0" fontId="0" fillId="0" borderId="55" xfId="0" applyBorder="1" applyAlignment="1" applyProtection="1">
      <protection locked="0"/>
    </xf>
    <xf numFmtId="0" fontId="0" fillId="0" borderId="48" xfId="0" applyBorder="1" applyAlignment="1" applyProtection="1">
      <alignment wrapText="1" readingOrder="1"/>
      <protection locked="0"/>
    </xf>
    <xf numFmtId="0" fontId="0" fillId="0" borderId="26" xfId="0" applyBorder="1" applyAlignment="1" applyProtection="1">
      <protection locked="0"/>
    </xf>
    <xf numFmtId="0" fontId="0" fillId="0" borderId="14" xfId="0" applyBorder="1" applyAlignment="1" applyProtection="1">
      <protection locked="0"/>
    </xf>
    <xf numFmtId="0" fontId="0" fillId="0" borderId="29" xfId="0" applyBorder="1" applyAlignment="1" applyProtection="1">
      <protection locked="0"/>
    </xf>
    <xf numFmtId="7" fontId="0" fillId="0" borderId="0" xfId="0" applyNumberFormat="1" applyAlignment="1" applyProtection="1">
      <alignment horizontal="right"/>
      <protection locked="0"/>
    </xf>
    <xf numFmtId="0" fontId="0" fillId="0" borderId="0" xfId="0" applyAlignment="1" applyProtection="1">
      <alignment wrapText="1"/>
      <protection locked="0"/>
    </xf>
    <xf numFmtId="0" fontId="17" fillId="0" borderId="56" xfId="0" applyFont="1" applyBorder="1" applyAlignment="1" applyProtection="1">
      <alignment wrapText="1"/>
      <protection locked="0"/>
    </xf>
    <xf numFmtId="0" fontId="17" fillId="0" borderId="0" xfId="0" applyFont="1" applyAlignment="1" applyProtection="1">
      <alignment wrapText="1"/>
      <protection locked="0"/>
    </xf>
    <xf numFmtId="0" fontId="17" fillId="0" borderId="47" xfId="0" applyFont="1" applyBorder="1" applyAlignment="1" applyProtection="1">
      <alignment wrapText="1"/>
      <protection locked="0"/>
    </xf>
    <xf numFmtId="0" fontId="17" fillId="0" borderId="57" xfId="0" applyFont="1" applyBorder="1" applyAlignment="1" applyProtection="1">
      <alignment wrapText="1"/>
      <protection locked="0"/>
    </xf>
    <xf numFmtId="0" fontId="17" fillId="0" borderId="5" xfId="0" applyFont="1" applyBorder="1" applyAlignment="1" applyProtection="1">
      <alignment wrapText="1"/>
      <protection locked="0"/>
    </xf>
    <xf numFmtId="0" fontId="17" fillId="0" borderId="48" xfId="0" applyFont="1" applyBorder="1" applyAlignment="1" applyProtection="1">
      <alignment wrapText="1"/>
      <protection locked="0"/>
    </xf>
    <xf numFmtId="0" fontId="6" fillId="0" borderId="0" xfId="0" applyFont="1" applyAlignment="1" applyProtection="1">
      <protection locked="0"/>
    </xf>
    <xf numFmtId="0" fontId="0" fillId="0" borderId="31" xfId="0" applyBorder="1" applyAlignment="1" applyProtection="1">
      <alignment wrapText="1"/>
      <protection locked="0"/>
    </xf>
    <xf numFmtId="0" fontId="0" fillId="0" borderId="33" xfId="0" applyBorder="1" applyAlignment="1" applyProtection="1">
      <alignment wrapText="1"/>
      <protection locked="0"/>
    </xf>
    <xf numFmtId="0" fontId="0" fillId="0" borderId="33" xfId="0" quotePrefix="1" applyBorder="1" applyAlignment="1" applyProtection="1">
      <alignment wrapText="1"/>
      <protection locked="0"/>
    </xf>
    <xf numFmtId="0" fontId="0" fillId="0" borderId="35" xfId="0" applyBorder="1" applyAlignment="1" applyProtection="1">
      <alignment wrapText="1"/>
      <protection locked="0"/>
    </xf>
    <xf numFmtId="0" fontId="0" fillId="0" borderId="36" xfId="0" applyBorder="1" applyAlignment="1" applyProtection="1">
      <alignment wrapText="1"/>
      <protection locked="0"/>
    </xf>
    <xf numFmtId="0" fontId="0" fillId="0" borderId="37" xfId="0" applyBorder="1" applyAlignment="1" applyProtection="1">
      <alignment wrapText="1"/>
      <protection locked="0"/>
    </xf>
    <xf numFmtId="0" fontId="0" fillId="0" borderId="39" xfId="0" applyBorder="1" applyAlignment="1" applyProtection="1">
      <alignment wrapText="1"/>
      <protection locked="0"/>
    </xf>
    <xf numFmtId="49" fontId="0" fillId="0" borderId="39" xfId="0" applyNumberFormat="1" applyBorder="1" applyAlignment="1" applyProtection="1">
      <alignment wrapText="1"/>
      <protection locked="0"/>
    </xf>
    <xf numFmtId="0" fontId="0" fillId="0" borderId="69" xfId="0" applyBorder="1" applyAlignment="1" applyProtection="1">
      <alignment horizontal="right"/>
      <protection locked="0"/>
    </xf>
    <xf numFmtId="8" fontId="5" fillId="0" borderId="0" xfId="0" applyNumberFormat="1" applyFont="1" applyAlignment="1" applyProtection="1">
      <alignment wrapText="1"/>
      <protection locked="0"/>
    </xf>
    <xf numFmtId="0" fontId="0" fillId="0" borderId="51" xfId="0" applyBorder="1" applyAlignment="1" applyProtection="1">
      <alignment wrapText="1"/>
      <protection locked="0"/>
    </xf>
    <xf numFmtId="0" fontId="0" fillId="0" borderId="47" xfId="0" applyBorder="1" applyAlignment="1" applyProtection="1">
      <protection locked="0"/>
    </xf>
    <xf numFmtId="0" fontId="0" fillId="0" borderId="5" xfId="0" applyBorder="1" applyAlignment="1" applyProtection="1">
      <protection locked="0"/>
    </xf>
    <xf numFmtId="0" fontId="0" fillId="0" borderId="48" xfId="0" applyBorder="1" applyAlignment="1" applyProtection="1">
      <protection locked="0"/>
    </xf>
    <xf numFmtId="0" fontId="17" fillId="0" borderId="58" xfId="0" applyFont="1" applyBorder="1" applyAlignment="1" applyProtection="1">
      <alignment wrapText="1"/>
      <protection locked="0"/>
    </xf>
    <xf numFmtId="0" fontId="17" fillId="0" borderId="51" xfId="0" applyFont="1" applyBorder="1" applyAlignment="1" applyProtection="1">
      <alignment wrapText="1"/>
      <protection locked="0"/>
    </xf>
    <xf numFmtId="0" fontId="17" fillId="0" borderId="59" xfId="0" applyFont="1" applyBorder="1" applyAlignment="1" applyProtection="1">
      <alignment wrapText="1"/>
      <protection locked="0"/>
    </xf>
    <xf numFmtId="0" fontId="6" fillId="0" borderId="0" xfId="0" applyFont="1" applyAlignment="1" applyProtection="1">
      <protection locked="0"/>
    </xf>
    <xf numFmtId="0" fontId="0" fillId="0" borderId="42" xfId="0" applyBorder="1" applyAlignment="1" applyProtection="1">
      <alignment wrapText="1"/>
      <protection locked="0"/>
    </xf>
    <xf numFmtId="0" fontId="0" fillId="0" borderId="44" xfId="0" applyBorder="1" applyAlignment="1" applyProtection="1">
      <alignment wrapText="1"/>
      <protection locked="0"/>
    </xf>
    <xf numFmtId="0" fontId="0" fillId="0" borderId="44" xfId="0" quotePrefix="1" applyBorder="1" applyAlignment="1" applyProtection="1">
      <alignment wrapText="1"/>
      <protection locked="0"/>
    </xf>
    <xf numFmtId="0" fontId="0" fillId="0" borderId="39" xfId="0" quotePrefix="1" applyBorder="1" applyAlignment="1" applyProtection="1">
      <alignment wrapText="1"/>
      <protection locked="0"/>
    </xf>
    <xf numFmtId="0" fontId="7" fillId="0" borderId="67" xfId="0" applyFont="1" applyBorder="1" applyAlignment="1" applyProtection="1">
      <alignment horizontal="right" wrapText="1"/>
      <protection locked="0"/>
    </xf>
    <xf numFmtId="0" fontId="0" fillId="0" borderId="67" xfId="0" applyBorder="1" applyAlignment="1" applyProtection="1">
      <alignment horizontal="right" wrapText="1"/>
      <protection locked="0"/>
    </xf>
    <xf numFmtId="168" fontId="0" fillId="0" borderId="0" xfId="0" applyNumberFormat="1" applyAlignment="1" applyProtection="1">
      <alignment wrapText="1"/>
      <protection locked="0"/>
    </xf>
    <xf numFmtId="0" fontId="0" fillId="0" borderId="0" xfId="0" applyAlignment="1" applyProtection="1">
      <alignment horizontal="right" wrapText="1"/>
      <protection locked="0"/>
    </xf>
    <xf numFmtId="0" fontId="0" fillId="0" borderId="0" xfId="0" applyAlignment="1" applyProtection="1">
      <alignment horizontal="center" wrapText="1"/>
      <protection locked="0"/>
    </xf>
    <xf numFmtId="0" fontId="0" fillId="0" borderId="0" xfId="0" quotePrefix="1" applyAlignment="1" applyProtection="1">
      <alignment wrapText="1"/>
      <protection locked="0"/>
    </xf>
    <xf numFmtId="0" fontId="0" fillId="0" borderId="11" xfId="0" applyBorder="1" applyAlignment="1" applyProtection="1">
      <alignment wrapText="1"/>
      <protection locked="0"/>
    </xf>
    <xf numFmtId="167" fontId="0" fillId="0" borderId="41" xfId="0" applyNumberFormat="1" applyBorder="1" applyAlignment="1" applyProtection="1">
      <alignment wrapText="1"/>
      <protection locked="0"/>
    </xf>
    <xf numFmtId="0" fontId="0" fillId="0" borderId="68" xfId="0" applyBorder="1" applyAlignment="1" applyProtection="1">
      <protection locked="0"/>
    </xf>
    <xf numFmtId="0" fontId="32" fillId="0" borderId="0" xfId="0" applyFont="1" applyAlignment="1" applyProtection="1">
      <alignment horizontal="center"/>
      <protection locked="0"/>
    </xf>
    <xf numFmtId="0" fontId="27" fillId="0" borderId="0" xfId="0" applyFont="1" applyAlignment="1" applyProtection="1">
      <alignment horizontal="right"/>
      <protection locked="0"/>
    </xf>
    <xf numFmtId="0" fontId="16" fillId="0" borderId="51" xfId="0" applyFont="1" applyBorder="1" applyAlignment="1" applyProtection="1">
      <protection locked="0"/>
    </xf>
    <xf numFmtId="0" fontId="0" fillId="0" borderId="5" xfId="0" applyBorder="1" applyAlignment="1" applyProtection="1">
      <alignment wrapText="1"/>
      <protection locked="0"/>
    </xf>
    <xf numFmtId="0" fontId="0" fillId="0" borderId="48" xfId="0" applyBorder="1" applyAlignment="1" applyProtection="1">
      <alignment wrapText="1"/>
      <protection locked="0"/>
    </xf>
    <xf numFmtId="0" fontId="0" fillId="0" borderId="58" xfId="0" applyBorder="1" applyAlignment="1" applyProtection="1">
      <alignment wrapText="1"/>
      <protection locked="0"/>
    </xf>
    <xf numFmtId="0" fontId="6" fillId="0" borderId="60" xfId="0" applyFont="1" applyBorder="1" applyAlignment="1" applyProtection="1">
      <protection locked="0"/>
    </xf>
    <xf numFmtId="0" fontId="0" fillId="0" borderId="60" xfId="0" applyBorder="1" applyAlignment="1" applyProtection="1">
      <protection locked="0"/>
    </xf>
    <xf numFmtId="0" fontId="0" fillId="0" borderId="60" xfId="0" applyBorder="1" applyAlignment="1" applyProtection="1">
      <protection locked="0"/>
    </xf>
    <xf numFmtId="0" fontId="27" fillId="0" borderId="64" xfId="0" applyFont="1" applyBorder="1" applyAlignment="1" applyProtection="1">
      <protection locked="0"/>
    </xf>
    <xf numFmtId="14" fontId="0" fillId="5" borderId="61" xfId="0" applyNumberFormat="1" applyFill="1" applyBorder="1" applyAlignment="1" applyProtection="1">
      <protection locked="0"/>
    </xf>
    <xf numFmtId="0" fontId="27" fillId="0" borderId="2" xfId="0" applyFont="1" applyBorder="1" applyAlignment="1" applyProtection="1">
      <protection locked="0"/>
    </xf>
    <xf numFmtId="0" fontId="27" fillId="0" borderId="20" xfId="0" applyFont="1" applyBorder="1" applyAlignment="1" applyProtection="1">
      <protection locked="0"/>
    </xf>
    <xf numFmtId="0" fontId="6" fillId="0" borderId="63" xfId="0" applyFont="1" applyBorder="1" applyAlignment="1" applyProtection="1">
      <protection locked="0"/>
    </xf>
    <xf numFmtId="0" fontId="27" fillId="0" borderId="62" xfId="0" applyFont="1" applyBorder="1" applyAlignment="1" applyProtection="1">
      <protection locked="0"/>
    </xf>
    <xf numFmtId="0" fontId="27" fillId="0" borderId="23" xfId="0" applyFont="1" applyBorder="1" applyAlignment="1" applyProtection="1">
      <alignment wrapText="1"/>
      <protection locked="0"/>
    </xf>
    <xf numFmtId="0" fontId="27" fillId="0" borderId="23" xfId="0" applyFont="1" applyBorder="1" applyAlignment="1" applyProtection="1">
      <protection locked="0"/>
    </xf>
    <xf numFmtId="0" fontId="0" fillId="0" borderId="6" xfId="0" applyBorder="1" applyAlignment="1" applyProtection="1">
      <alignment wrapText="1"/>
      <protection locked="0"/>
    </xf>
    <xf numFmtId="0" fontId="0" fillId="0" borderId="0" xfId="0" applyAlignment="1" applyProtection="1">
      <alignment horizontal="left" wrapText="1"/>
      <protection locked="0"/>
    </xf>
    <xf numFmtId="0" fontId="0" fillId="0" borderId="12" xfId="0" applyBorder="1" applyAlignment="1" applyProtection="1">
      <alignment wrapText="1"/>
      <protection locked="0"/>
    </xf>
    <xf numFmtId="0" fontId="0" fillId="0" borderId="20" xfId="0" applyBorder="1" applyAlignment="1" applyProtection="1">
      <alignment wrapText="1"/>
      <protection locked="0"/>
    </xf>
    <xf numFmtId="0" fontId="0" fillId="0" borderId="20" xfId="0" quotePrefix="1" applyBorder="1" applyAlignment="1" applyProtection="1">
      <alignment wrapText="1"/>
      <protection locked="0"/>
    </xf>
    <xf numFmtId="0" fontId="0" fillId="0" borderId="22" xfId="0" applyBorder="1" applyAlignment="1" applyProtection="1">
      <alignment wrapText="1"/>
      <protection locked="0"/>
    </xf>
    <xf numFmtId="0" fontId="0" fillId="0" borderId="23" xfId="0" applyBorder="1" applyAlignment="1" applyProtection="1">
      <alignment wrapText="1"/>
      <protection locked="0"/>
    </xf>
    <xf numFmtId="0" fontId="0" fillId="0" borderId="23" xfId="0" quotePrefix="1" applyBorder="1" applyAlignment="1" applyProtection="1">
      <alignment wrapText="1"/>
      <protection locked="0"/>
    </xf>
    <xf numFmtId="0" fontId="0" fillId="0" borderId="0" xfId="0" quotePrefix="1" applyAlignment="1" applyProtection="1">
      <alignment horizontal="right"/>
      <protection locked="0"/>
    </xf>
    <xf numFmtId="7" fontId="8" fillId="0" borderId="0" xfId="0" applyNumberFormat="1" applyFont="1" applyAlignment="1" applyProtection="1">
      <protection locked="0"/>
    </xf>
    <xf numFmtId="7" fontId="8" fillId="0" borderId="51" xfId="0" applyNumberFormat="1" applyFont="1" applyBorder="1" applyAlignment="1" applyProtection="1">
      <protection locked="0"/>
    </xf>
    <xf numFmtId="0" fontId="17" fillId="0" borderId="5" xfId="0" applyFont="1" applyBorder="1" applyAlignment="1" applyProtection="1">
      <alignment wrapText="1" readingOrder="1"/>
      <protection locked="0"/>
    </xf>
    <xf numFmtId="0" fontId="0" fillId="0" borderId="47" xfId="0" applyBorder="1" applyAlignment="1" applyProtection="1">
      <alignment wrapText="1" readingOrder="1"/>
      <protection locked="0"/>
    </xf>
    <xf numFmtId="0" fontId="0" fillId="0" borderId="57" xfId="0" applyBorder="1" applyAlignment="1" applyProtection="1">
      <alignment wrapText="1" readingOrder="1"/>
      <protection locked="0"/>
    </xf>
    <xf numFmtId="0" fontId="0" fillId="0" borderId="59" xfId="0" applyBorder="1" applyAlignment="1" applyProtection="1">
      <alignment wrapText="1" readingOrder="1"/>
      <protection locked="0"/>
    </xf>
    <xf numFmtId="0" fontId="0" fillId="0" borderId="15" xfId="0" applyBorder="1" applyAlignment="1" applyProtection="1">
      <alignment wrapText="1"/>
      <protection locked="0"/>
    </xf>
    <xf numFmtId="168" fontId="0" fillId="0" borderId="0" xfId="0" applyNumberFormat="1" applyAlignment="1" applyProtection="1">
      <protection locked="0"/>
    </xf>
    <xf numFmtId="0" fontId="0" fillId="0" borderId="16" xfId="0" applyBorder="1" applyAlignment="1" applyProtection="1">
      <alignment wrapText="1"/>
      <protection locked="0"/>
    </xf>
    <xf numFmtId="0" fontId="0" fillId="0" borderId="17" xfId="0" applyBorder="1" applyAlignment="1" applyProtection="1">
      <protection locked="0"/>
    </xf>
    <xf numFmtId="0" fontId="0" fillId="0" borderId="18" xfId="0" applyBorder="1" applyAlignment="1" applyProtection="1">
      <alignment wrapText="1"/>
      <protection locked="0"/>
    </xf>
    <xf numFmtId="0" fontId="16" fillId="0" borderId="51" xfId="0" applyFont="1" applyBorder="1" applyAlignment="1" applyProtection="1">
      <alignment wrapText="1"/>
      <protection locked="0"/>
    </xf>
    <xf numFmtId="0" fontId="0" fillId="0" borderId="57" xfId="0" applyBorder="1" applyAlignment="1" applyProtection="1">
      <protection locked="0"/>
    </xf>
    <xf numFmtId="0" fontId="17" fillId="0" borderId="0" xfId="0" applyFont="1" applyAlignment="1" applyProtection="1">
      <protection locked="0"/>
    </xf>
    <xf numFmtId="0" fontId="0" fillId="0" borderId="59" xfId="0" applyBorder="1" applyAlignment="1" applyProtection="1">
      <protection locked="0"/>
    </xf>
    <xf numFmtId="0" fontId="4" fillId="0" borderId="0" xfId="0" applyFont="1" applyAlignment="1" applyProtection="1">
      <protection locked="0"/>
    </xf>
    <xf numFmtId="0" fontId="15" fillId="0" borderId="0" xfId="0" applyFont="1" applyAlignment="1" applyProtection="1">
      <protection locked="0"/>
    </xf>
    <xf numFmtId="14" fontId="0" fillId="0" borderId="0" xfId="0" applyNumberFormat="1" applyAlignment="1" applyProtection="1">
      <alignment horizontal="right"/>
      <protection locked="0"/>
    </xf>
    <xf numFmtId="5" fontId="0" fillId="0" borderId="0" xfId="0" applyNumberFormat="1" applyAlignment="1" applyProtection="1">
      <protection locked="0"/>
    </xf>
    <xf numFmtId="0" fontId="4" fillId="0" borderId="0" xfId="0" applyFont="1" applyAlignment="1" applyProtection="1">
      <alignment horizontal="centerContinuous"/>
      <protection locked="0"/>
    </xf>
    <xf numFmtId="14" fontId="27" fillId="0" borderId="0" xfId="0" applyNumberFormat="1" applyFont="1" applyAlignment="1" applyProtection="1">
      <protection locked="0"/>
    </xf>
    <xf numFmtId="0" fontId="27" fillId="0" borderId="0" xfId="0" applyFont="1" applyAlignment="1" applyProtection="1">
      <protection locked="0"/>
    </xf>
    <xf numFmtId="168" fontId="27" fillId="0" borderId="0" xfId="0" applyNumberFormat="1" applyFont="1" applyAlignment="1" applyProtection="1">
      <protection locked="0"/>
    </xf>
    <xf numFmtId="14" fontId="4" fillId="0" borderId="2" xfId="0" applyNumberFormat="1" applyFont="1" applyBorder="1" applyAlignment="1" applyProtection="1"/>
    <xf numFmtId="5" fontId="0" fillId="0" borderId="2" xfId="0" applyNumberFormat="1" applyBorder="1" applyAlignment="1" applyProtection="1"/>
    <xf numFmtId="7" fontId="0" fillId="0" borderId="0" xfId="0" applyNumberFormat="1" applyAlignment="1" applyProtection="1"/>
    <xf numFmtId="14" fontId="13" fillId="0" borderId="0" xfId="0" applyNumberFormat="1" applyFont="1" applyAlignment="1" applyProtection="1"/>
    <xf numFmtId="167" fontId="0" fillId="0" borderId="26" xfId="0" applyNumberFormat="1" applyBorder="1" applyAlignment="1" applyProtection="1"/>
    <xf numFmtId="0" fontId="0" fillId="0" borderId="26" xfId="0" applyBorder="1" applyAlignment="1" applyProtection="1"/>
    <xf numFmtId="167" fontId="0" fillId="0" borderId="14" xfId="0" applyNumberFormat="1" applyBorder="1" applyAlignment="1" applyProtection="1"/>
    <xf numFmtId="0" fontId="0" fillId="0" borderId="14" xfId="0" applyBorder="1" applyAlignment="1" applyProtection="1"/>
    <xf numFmtId="167" fontId="0" fillId="0" borderId="29" xfId="0" applyNumberFormat="1" applyBorder="1" applyAlignment="1" applyProtection="1"/>
    <xf numFmtId="0" fontId="0" fillId="0" borderId="29" xfId="0" applyBorder="1" applyAlignment="1" applyProtection="1"/>
    <xf numFmtId="167" fontId="8" fillId="0" borderId="0" xfId="0" applyNumberFormat="1" applyFont="1" applyAlignment="1" applyProtection="1"/>
    <xf numFmtId="40" fontId="0" fillId="0" borderId="27" xfId="0" applyNumberFormat="1" applyBorder="1" applyAlignment="1" applyProtection="1"/>
    <xf numFmtId="40" fontId="0" fillId="0" borderId="17" xfId="0" applyNumberFormat="1" applyBorder="1" applyAlignment="1" applyProtection="1"/>
    <xf numFmtId="40" fontId="0" fillId="0" borderId="30" xfId="0" applyNumberFormat="1" applyBorder="1" applyAlignment="1" applyProtection="1"/>
    <xf numFmtId="8" fontId="8" fillId="0" borderId="0" xfId="0" applyNumberFormat="1" applyFont="1" applyAlignment="1" applyProtection="1"/>
    <xf numFmtId="166" fontId="0" fillId="0" borderId="0" xfId="0" applyNumberFormat="1" applyAlignment="1" applyProtection="1"/>
    <xf numFmtId="7" fontId="0" fillId="0" borderId="0" xfId="0" applyNumberFormat="1" applyAlignment="1" applyProtection="1">
      <alignment horizontal="left"/>
    </xf>
    <xf numFmtId="8" fontId="5" fillId="0" borderId="0" xfId="0" applyNumberFormat="1" applyFont="1" applyAlignment="1" applyProtection="1"/>
    <xf numFmtId="166" fontId="0" fillId="0" borderId="26" xfId="0" applyNumberFormat="1" applyBorder="1" applyAlignment="1" applyProtection="1"/>
    <xf numFmtId="166" fontId="0" fillId="0" borderId="14" xfId="0" applyNumberFormat="1" applyBorder="1" applyAlignment="1" applyProtection="1"/>
    <xf numFmtId="166" fontId="0" fillId="0" borderId="29" xfId="0" applyNumberFormat="1" applyBorder="1" applyAlignment="1" applyProtection="1"/>
    <xf numFmtId="166" fontId="5" fillId="0" borderId="0" xfId="0" applyNumberFormat="1" applyFont="1" applyAlignment="1" applyProtection="1"/>
    <xf numFmtId="168" fontId="0" fillId="0" borderId="27" xfId="0" applyNumberFormat="1" applyBorder="1" applyAlignment="1" applyProtection="1"/>
    <xf numFmtId="168" fontId="0" fillId="0" borderId="17" xfId="0" applyNumberFormat="1" applyBorder="1" applyAlignment="1" applyProtection="1"/>
    <xf numFmtId="168" fontId="0" fillId="0" borderId="30" xfId="0" applyNumberFormat="1" applyBorder="1" applyAlignment="1" applyProtection="1"/>
    <xf numFmtId="168" fontId="14" fillId="0" borderId="0" xfId="0" applyNumberFormat="1" applyFont="1" applyAlignment="1" applyProtection="1"/>
    <xf numFmtId="7" fontId="27" fillId="3" borderId="19" xfId="0" applyNumberFormat="1" applyFont="1" applyFill="1" applyBorder="1" applyAlignment="1" applyProtection="1"/>
    <xf numFmtId="0" fontId="0" fillId="0" borderId="34" xfId="0" applyBorder="1" applyAlignment="1" applyProtection="1">
      <alignment wrapText="1"/>
    </xf>
    <xf numFmtId="0" fontId="0" fillId="0" borderId="38" xfId="0" applyBorder="1" applyAlignment="1" applyProtection="1">
      <alignment wrapText="1"/>
    </xf>
    <xf numFmtId="168" fontId="0" fillId="0" borderId="38" xfId="0" applyNumberFormat="1" applyBorder="1" applyAlignment="1" applyProtection="1">
      <alignment wrapText="1"/>
    </xf>
    <xf numFmtId="168" fontId="0" fillId="0" borderId="40" xfId="0" applyNumberFormat="1" applyBorder="1" applyAlignment="1" applyProtection="1">
      <alignment wrapText="1"/>
    </xf>
    <xf numFmtId="7" fontId="0" fillId="0" borderId="0" xfId="0" applyNumberFormat="1" applyAlignment="1" applyProtection="1">
      <alignment wrapText="1"/>
    </xf>
    <xf numFmtId="8" fontId="5" fillId="0" borderId="0" xfId="0" applyNumberFormat="1" applyFont="1" applyAlignment="1" applyProtection="1">
      <alignment wrapText="1"/>
    </xf>
    <xf numFmtId="168" fontId="0" fillId="0" borderId="32" xfId="0" applyNumberFormat="1" applyBorder="1" applyAlignment="1" applyProtection="1">
      <alignment wrapText="1"/>
    </xf>
    <xf numFmtId="168" fontId="0" fillId="0" borderId="34" xfId="0" applyNumberFormat="1" applyBorder="1" applyAlignment="1" applyProtection="1">
      <alignment wrapText="1"/>
    </xf>
    <xf numFmtId="14" fontId="7" fillId="0" borderId="43" xfId="0" applyNumberFormat="1" applyFont="1" applyBorder="1" applyAlignment="1" applyProtection="1">
      <alignment wrapText="1"/>
    </xf>
    <xf numFmtId="167" fontId="0" fillId="0" borderId="45" xfId="0" applyNumberFormat="1" applyBorder="1" applyAlignment="1" applyProtection="1">
      <alignment wrapText="1"/>
    </xf>
    <xf numFmtId="167" fontId="0" fillId="0" borderId="38" xfId="0" applyNumberFormat="1" applyBorder="1" applyAlignment="1" applyProtection="1">
      <alignment wrapText="1"/>
    </xf>
    <xf numFmtId="0" fontId="0" fillId="0" borderId="32" xfId="0" applyBorder="1" applyAlignment="1" applyProtection="1">
      <alignment wrapText="1"/>
    </xf>
    <xf numFmtId="166" fontId="0" fillId="0" borderId="32" xfId="0" applyNumberFormat="1" applyBorder="1" applyAlignment="1" applyProtection="1">
      <alignment wrapText="1"/>
    </xf>
    <xf numFmtId="167" fontId="0" fillId="0" borderId="34" xfId="0" applyNumberFormat="1" applyBorder="1" applyAlignment="1" applyProtection="1">
      <alignment wrapText="1"/>
    </xf>
    <xf numFmtId="0" fontId="0" fillId="0" borderId="45" xfId="0" applyBorder="1" applyAlignment="1" applyProtection="1">
      <alignment wrapText="1"/>
    </xf>
    <xf numFmtId="14" fontId="0" fillId="0" borderId="2" xfId="0" applyNumberFormat="1" applyBorder="1" applyAlignment="1" applyProtection="1"/>
    <xf numFmtId="0" fontId="0" fillId="0" borderId="21" xfId="0" applyBorder="1" applyAlignment="1" applyProtection="1"/>
    <xf numFmtId="0" fontId="0" fillId="0" borderId="62" xfId="0" applyBorder="1" applyAlignment="1" applyProtection="1"/>
    <xf numFmtId="168" fontId="0" fillId="0" borderId="25" xfId="0" applyNumberFormat="1" applyBorder="1" applyAlignment="1" applyProtection="1"/>
    <xf numFmtId="0" fontId="0" fillId="0" borderId="13" xfId="0" applyBorder="1" applyAlignment="1" applyProtection="1">
      <alignment wrapText="1"/>
    </xf>
    <xf numFmtId="0" fontId="0" fillId="0" borderId="21" xfId="0" applyBorder="1" applyAlignment="1" applyProtection="1">
      <alignment wrapText="1"/>
    </xf>
    <xf numFmtId="0" fontId="0" fillId="0" borderId="24" xfId="0" applyBorder="1" applyAlignment="1" applyProtection="1">
      <alignment wrapText="1"/>
    </xf>
    <xf numFmtId="168" fontId="0" fillId="0" borderId="24" xfId="0" applyNumberFormat="1" applyBorder="1" applyAlignment="1" applyProtection="1">
      <alignment wrapText="1"/>
    </xf>
    <xf numFmtId="168" fontId="0" fillId="0" borderId="25" xfId="0" applyNumberFormat="1" applyBorder="1" applyAlignment="1" applyProtection="1">
      <alignment wrapText="1"/>
    </xf>
    <xf numFmtId="8" fontId="0" fillId="0" borderId="27" xfId="0" applyNumberFormat="1" applyBorder="1" applyAlignment="1" applyProtection="1"/>
    <xf numFmtId="8" fontId="0" fillId="0" borderId="17" xfId="0" applyNumberFormat="1" applyBorder="1" applyAlignment="1" applyProtection="1"/>
    <xf numFmtId="8" fontId="5" fillId="0" borderId="46" xfId="0" applyNumberFormat="1" applyFont="1" applyBorder="1" applyAlignment="1" applyProtection="1"/>
    <xf numFmtId="0" fontId="0" fillId="0" borderId="0" xfId="0" applyAlignment="1" applyProtection="1"/>
    <xf numFmtId="40" fontId="7" fillId="0" borderId="26" xfId="0" applyNumberFormat="1" applyFont="1" applyFill="1" applyBorder="1" applyAlignment="1" applyProtection="1"/>
    <xf numFmtId="40" fontId="7" fillId="0" borderId="14" xfId="0" applyNumberFormat="1" applyFont="1" applyFill="1" applyBorder="1" applyAlignment="1" applyProtection="1"/>
    <xf numFmtId="40" fontId="7" fillId="0" borderId="29" xfId="0" applyNumberFormat="1" applyFont="1" applyFill="1" applyBorder="1" applyAlignment="1" applyProtection="1"/>
    <xf numFmtId="0" fontId="19" fillId="0" borderId="0" xfId="0" applyFont="1" applyAlignment="1" applyProtection="1">
      <alignment horizontal="center"/>
      <protection locked="0"/>
    </xf>
    <xf numFmtId="0" fontId="12" fillId="0" borderId="0" xfId="0" applyFont="1" applyAlignment="1" applyProtection="1">
      <protection locked="0"/>
    </xf>
    <xf numFmtId="0" fontId="11" fillId="0" borderId="0" xfId="0" applyFont="1" applyAlignment="1" applyProtection="1">
      <protection locked="0"/>
    </xf>
    <xf numFmtId="49" fontId="9" fillId="0" borderId="0" xfId="0" applyNumberFormat="1" applyFont="1" applyAlignment="1" applyProtection="1">
      <alignment horizontal="left"/>
      <protection locked="0"/>
    </xf>
    <xf numFmtId="0" fontId="19" fillId="0" borderId="0" xfId="0" applyFont="1" applyAlignment="1" applyProtection="1">
      <alignment horizontal="center"/>
      <protection locked="0"/>
    </xf>
    <xf numFmtId="0" fontId="11" fillId="0" borderId="0" xfId="0" applyFont="1" applyAlignment="1" applyProtection="1">
      <protection locked="0"/>
    </xf>
    <xf numFmtId="0" fontId="20" fillId="0" borderId="0" xfId="0" applyFont="1" applyAlignment="1" applyProtection="1">
      <protection locked="0"/>
    </xf>
    <xf numFmtId="0" fontId="12" fillId="0" borderId="0" xfId="0" applyFont="1" applyAlignment="1" applyProtection="1">
      <protection locked="0"/>
    </xf>
    <xf numFmtId="0" fontId="12" fillId="0" borderId="0" xfId="0" applyFont="1" applyAlignment="1" applyProtection="1">
      <alignment horizontal="left"/>
      <protection locked="0"/>
    </xf>
    <xf numFmtId="0" fontId="9" fillId="0" borderId="0" xfId="0" applyFont="1" applyAlignment="1" applyProtection="1">
      <protection locked="0"/>
    </xf>
    <xf numFmtId="0" fontId="9" fillId="0" borderId="0" xfId="0" applyFont="1" applyAlignment="1" applyProtection="1">
      <alignment horizontal="left"/>
      <protection locked="0"/>
    </xf>
    <xf numFmtId="0" fontId="9" fillId="0" borderId="0" xfId="0" applyFont="1" applyAlignment="1" applyProtection="1">
      <alignment horizontal="right"/>
      <protection locked="0"/>
    </xf>
    <xf numFmtId="0" fontId="9" fillId="0" borderId="3" xfId="0" applyFont="1" applyBorder="1" applyAlignment="1" applyProtection="1">
      <alignment horizontal="left"/>
      <protection locked="0"/>
    </xf>
    <xf numFmtId="0" fontId="9" fillId="0" borderId="0" xfId="0" applyFont="1" applyAlignment="1" applyProtection="1">
      <protection locked="0"/>
    </xf>
    <xf numFmtId="0" fontId="21" fillId="0" borderId="0" xfId="0" applyFont="1" applyAlignment="1" applyProtection="1">
      <alignment horizontal="left"/>
      <protection locked="0"/>
    </xf>
    <xf numFmtId="0" fontId="22" fillId="0" borderId="0" xfId="0" applyFont="1" applyAlignment="1" applyProtection="1">
      <alignment horizontal="left"/>
      <protection locked="0"/>
    </xf>
    <xf numFmtId="0" fontId="9" fillId="0" borderId="0" xfId="0" applyFont="1" applyAlignment="1" applyProtection="1">
      <alignment horizontal="right"/>
      <protection locked="0"/>
    </xf>
    <xf numFmtId="7" fontId="9" fillId="0" borderId="0" xfId="0" applyNumberFormat="1" applyFont="1" applyAlignment="1" applyProtection="1">
      <alignment horizontal="right"/>
      <protection locked="0"/>
    </xf>
    <xf numFmtId="14" fontId="9" fillId="0" borderId="0" xfId="0" applyNumberFormat="1" applyFont="1" applyAlignment="1" applyProtection="1">
      <alignment horizontal="left"/>
      <protection locked="0"/>
    </xf>
    <xf numFmtId="40" fontId="9" fillId="0" borderId="0" xfId="0" applyNumberFormat="1" applyFont="1" applyAlignment="1" applyProtection="1">
      <alignment horizontal="left"/>
      <protection locked="0"/>
    </xf>
    <xf numFmtId="40" fontId="9" fillId="0" borderId="0" xfId="0" applyNumberFormat="1" applyFont="1" applyAlignment="1" applyProtection="1">
      <alignment horizontal="right"/>
      <protection locked="0"/>
    </xf>
    <xf numFmtId="0" fontId="21" fillId="0" borderId="0" xfId="0" applyFont="1" applyAlignment="1" applyProtection="1">
      <protection locked="0"/>
    </xf>
    <xf numFmtId="0" fontId="22" fillId="0" borderId="0" xfId="0" applyFont="1" applyAlignment="1" applyProtection="1">
      <protection locked="0"/>
    </xf>
    <xf numFmtId="0" fontId="23" fillId="0" borderId="0" xfId="0" applyFont="1" applyAlignment="1" applyProtection="1">
      <alignment horizontal="left"/>
      <protection locked="0"/>
    </xf>
    <xf numFmtId="0" fontId="24" fillId="0" borderId="0" xfId="0" applyFont="1" applyAlignment="1" applyProtection="1">
      <alignment horizontal="left"/>
      <protection locked="0"/>
    </xf>
    <xf numFmtId="0" fontId="9" fillId="0" borderId="0" xfId="0" applyFont="1" applyAlignment="1" applyProtection="1">
      <alignment horizontal="left"/>
      <protection locked="0"/>
    </xf>
    <xf numFmtId="0" fontId="12" fillId="0" borderId="0" xfId="0" applyFont="1" applyAlignment="1" applyProtection="1">
      <alignment horizontal="left"/>
      <protection locked="0"/>
    </xf>
    <xf numFmtId="0" fontId="9" fillId="0" borderId="0" xfId="0" quotePrefix="1" applyFont="1" applyAlignment="1" applyProtection="1">
      <protection locked="0"/>
    </xf>
    <xf numFmtId="0" fontId="25" fillId="0" borderId="0" xfId="0" applyFont="1" applyAlignment="1" applyProtection="1">
      <alignment horizontal="left"/>
      <protection locked="0"/>
    </xf>
    <xf numFmtId="0" fontId="9" fillId="0" borderId="0" xfId="0" applyFont="1" applyAlignment="1" applyProtection="1">
      <alignment horizontal="center"/>
      <protection locked="0"/>
    </xf>
    <xf numFmtId="0" fontId="25" fillId="0" borderId="0" xfId="0" applyFont="1" applyAlignment="1" applyProtection="1">
      <alignment horizontal="left"/>
      <protection locked="0"/>
    </xf>
    <xf numFmtId="0" fontId="26" fillId="0" borderId="0" xfId="0" applyFont="1" applyAlignment="1" applyProtection="1">
      <alignment horizontal="left"/>
      <protection locked="0"/>
    </xf>
    <xf numFmtId="0" fontId="11" fillId="0" borderId="0" xfId="0" applyFont="1" applyAlignment="1" applyProtection="1">
      <alignment horizontal="right"/>
      <protection locked="0"/>
    </xf>
    <xf numFmtId="0" fontId="11" fillId="0" borderId="0" xfId="0" quotePrefix="1" applyFont="1" applyAlignment="1" applyProtection="1">
      <protection locked="0"/>
    </xf>
    <xf numFmtId="168" fontId="9" fillId="0" borderId="0" xfId="0" applyNumberFormat="1" applyFont="1" applyAlignment="1" applyProtection="1">
      <alignment horizontal="right"/>
      <protection locked="0"/>
    </xf>
    <xf numFmtId="0" fontId="21" fillId="0" borderId="0" xfId="0" applyFont="1" applyAlignment="1" applyProtection="1">
      <protection locked="0"/>
    </xf>
    <xf numFmtId="0" fontId="10" fillId="0" borderId="0" xfId="0" applyFont="1" applyAlignment="1" applyProtection="1">
      <protection locked="0"/>
    </xf>
    <xf numFmtId="0" fontId="25" fillId="0" borderId="0" xfId="0" applyFont="1" applyAlignment="1" applyProtection="1">
      <protection locked="0"/>
    </xf>
    <xf numFmtId="0" fontId="18" fillId="0" borderId="0" xfId="0" applyFont="1" applyAlignment="1" applyProtection="1">
      <protection locked="0"/>
    </xf>
    <xf numFmtId="7" fontId="9" fillId="0" borderId="0" xfId="3" applyFont="1" applyBorder="1" applyAlignment="1" applyProtection="1">
      <alignment horizontal="right"/>
      <protection locked="0"/>
    </xf>
    <xf numFmtId="3" fontId="9" fillId="0" borderId="0" xfId="1" applyNumberFormat="1" applyFont="1" applyBorder="1" applyAlignment="1" applyProtection="1">
      <alignment horizontal="left"/>
      <protection locked="0"/>
    </xf>
    <xf numFmtId="0" fontId="21" fillId="0" borderId="0" xfId="0" applyFont="1" applyAlignment="1" applyProtection="1">
      <alignment horizontal="center"/>
      <protection locked="0"/>
    </xf>
    <xf numFmtId="0" fontId="11" fillId="0" borderId="0" xfId="0" applyFont="1" applyAlignment="1" applyProtection="1">
      <alignment horizontal="right"/>
      <protection locked="0"/>
    </xf>
    <xf numFmtId="0" fontId="11" fillId="0" borderId="3" xfId="0" applyFont="1" applyBorder="1" applyAlignment="1" applyProtection="1">
      <alignment horizontal="right"/>
      <protection locked="0"/>
    </xf>
    <xf numFmtId="0" fontId="9" fillId="0" borderId="0" xfId="0" applyFont="1" applyAlignment="1" applyProtection="1">
      <alignment horizontal="right" wrapText="1"/>
      <protection locked="0"/>
    </xf>
    <xf numFmtId="168" fontId="9" fillId="0" borderId="0" xfId="0" applyNumberFormat="1" applyFont="1" applyAlignment="1" applyProtection="1">
      <alignment horizontal="left"/>
      <protection locked="0"/>
    </xf>
    <xf numFmtId="168" fontId="9" fillId="0" borderId="0" xfId="0" applyNumberFormat="1" applyFont="1" applyAlignment="1" applyProtection="1">
      <alignment horizontal="right"/>
      <protection locked="0"/>
    </xf>
    <xf numFmtId="7" fontId="9" fillId="0" borderId="0" xfId="0" applyNumberFormat="1" applyFont="1" applyAlignment="1" applyProtection="1">
      <alignment horizontal="center"/>
      <protection locked="0"/>
    </xf>
    <xf numFmtId="169" fontId="9" fillId="0" borderId="2" xfId="0" applyNumberFormat="1" applyFont="1" applyBorder="1" applyAlignment="1" applyProtection="1">
      <alignment horizontal="left"/>
    </xf>
    <xf numFmtId="169" fontId="9" fillId="0" borderId="2" xfId="0" applyNumberFormat="1" applyFont="1" applyBorder="1" applyAlignment="1" applyProtection="1"/>
    <xf numFmtId="14" fontId="12" fillId="0" borderId="2" xfId="0" applyNumberFormat="1" applyFont="1" applyBorder="1" applyAlignment="1" applyProtection="1">
      <alignment horizontal="left"/>
    </xf>
    <xf numFmtId="0" fontId="12" fillId="0" borderId="2" xfId="0" applyFont="1" applyBorder="1" applyAlignment="1" applyProtection="1">
      <alignment horizontal="left"/>
    </xf>
    <xf numFmtId="170" fontId="12" fillId="0" borderId="11" xfId="0" applyNumberFormat="1" applyFont="1" applyBorder="1" applyAlignment="1" applyProtection="1">
      <alignment horizontal="left"/>
    </xf>
    <xf numFmtId="5" fontId="12" fillId="0" borderId="11" xfId="0" applyNumberFormat="1" applyFont="1" applyBorder="1" applyAlignment="1" applyProtection="1">
      <alignment horizontal="left"/>
    </xf>
    <xf numFmtId="0" fontId="12" fillId="0" borderId="11" xfId="0" applyFont="1" applyBorder="1" applyAlignment="1" applyProtection="1">
      <alignment horizontal="left"/>
    </xf>
    <xf numFmtId="171" fontId="12" fillId="0" borderId="11" xfId="0" applyNumberFormat="1" applyFont="1" applyBorder="1" applyAlignment="1" applyProtection="1">
      <alignment horizontal="left"/>
    </xf>
    <xf numFmtId="7" fontId="9" fillId="0" borderId="2" xfId="0" applyNumberFormat="1" applyFont="1" applyBorder="1" applyAlignment="1" applyProtection="1">
      <alignment horizontal="left"/>
    </xf>
    <xf numFmtId="0" fontId="9" fillId="0" borderId="2" xfId="0" applyFont="1" applyBorder="1" applyAlignment="1" applyProtection="1">
      <alignment horizontal="left"/>
    </xf>
    <xf numFmtId="0" fontId="11" fillId="0" borderId="2" xfId="0" applyFont="1" applyBorder="1" applyAlignment="1" applyProtection="1">
      <alignment horizontal="left"/>
    </xf>
    <xf numFmtId="7" fontId="9" fillId="0" borderId="2" xfId="0" applyNumberFormat="1" applyFont="1" applyBorder="1" applyAlignment="1" applyProtection="1">
      <alignment horizontal="left"/>
    </xf>
    <xf numFmtId="168" fontId="9" fillId="0" borderId="2" xfId="0" applyNumberFormat="1" applyFont="1" applyBorder="1" applyAlignment="1" applyProtection="1">
      <alignment horizontal="right"/>
    </xf>
    <xf numFmtId="168" fontId="9" fillId="0" borderId="11" xfId="0" applyNumberFormat="1" applyFont="1" applyBorder="1" applyAlignment="1" applyProtection="1">
      <alignment horizontal="right"/>
    </xf>
    <xf numFmtId="8" fontId="9" fillId="0" borderId="11" xfId="0" applyNumberFormat="1" applyFont="1" applyBorder="1" applyAlignment="1" applyProtection="1">
      <alignment horizontal="right"/>
    </xf>
    <xf numFmtId="170" fontId="9" fillId="0" borderId="2" xfId="0" applyNumberFormat="1" applyFont="1" applyBorder="1" applyAlignment="1" applyProtection="1">
      <alignment horizontal="left"/>
    </xf>
    <xf numFmtId="171" fontId="9" fillId="0" borderId="2" xfId="0" applyNumberFormat="1" applyFont="1" applyBorder="1" applyAlignment="1" applyProtection="1">
      <alignment horizontal="left"/>
    </xf>
    <xf numFmtId="8" fontId="9" fillId="0" borderId="2" xfId="0" applyNumberFormat="1" applyFont="1" applyBorder="1" applyAlignment="1" applyProtection="1">
      <alignment horizontal="right"/>
    </xf>
    <xf numFmtId="40" fontId="9" fillId="0" borderId="2" xfId="0" applyNumberFormat="1" applyFont="1" applyBorder="1" applyAlignment="1" applyProtection="1">
      <alignment horizontal="right"/>
    </xf>
    <xf numFmtId="170" fontId="9" fillId="0" borderId="11" xfId="0" applyNumberFormat="1" applyFont="1" applyBorder="1" applyAlignment="1" applyProtection="1">
      <alignment horizontal="left"/>
    </xf>
    <xf numFmtId="0" fontId="9" fillId="0" borderId="11" xfId="0" applyFont="1" applyBorder="1" applyAlignment="1" applyProtection="1">
      <alignment horizontal="left"/>
    </xf>
    <xf numFmtId="171" fontId="9" fillId="0" borderId="11" xfId="0" applyNumberFormat="1" applyFont="1" applyBorder="1" applyAlignment="1" applyProtection="1">
      <alignment horizontal="left"/>
    </xf>
    <xf numFmtId="40" fontId="9" fillId="0" borderId="11" xfId="0" applyNumberFormat="1" applyFont="1" applyBorder="1" applyAlignment="1" applyProtection="1">
      <alignment horizontal="right"/>
    </xf>
    <xf numFmtId="164" fontId="9" fillId="0" borderId="2" xfId="0" applyNumberFormat="1" applyFont="1" applyBorder="1" applyAlignment="1" applyProtection="1">
      <alignment horizontal="left"/>
    </xf>
    <xf numFmtId="164" fontId="11" fillId="0" borderId="2" xfId="0" applyNumberFormat="1" applyFont="1" applyBorder="1" applyAlignment="1" applyProtection="1">
      <alignment horizontal="left"/>
    </xf>
    <xf numFmtId="169" fontId="9" fillId="0" borderId="2" xfId="0" applyNumberFormat="1" applyFont="1" applyBorder="1" applyAlignment="1" applyProtection="1">
      <alignment horizontal="right"/>
    </xf>
    <xf numFmtId="171" fontId="9" fillId="0" borderId="2" xfId="0" applyNumberFormat="1" applyFont="1" applyBorder="1" applyAlignment="1" applyProtection="1">
      <alignment horizontal="right"/>
    </xf>
    <xf numFmtId="0" fontId="9" fillId="0" borderId="2" xfId="0" applyFont="1" applyBorder="1" applyAlignment="1" applyProtection="1">
      <alignment horizontal="center"/>
    </xf>
    <xf numFmtId="0" fontId="11" fillId="0" borderId="2" xfId="0" applyFont="1" applyBorder="1" applyAlignment="1" applyProtection="1"/>
    <xf numFmtId="14" fontId="9" fillId="0" borderId="2" xfId="0" applyNumberFormat="1" applyFont="1" applyBorder="1" applyAlignment="1" applyProtection="1">
      <alignment horizontal="left"/>
    </xf>
    <xf numFmtId="7" fontId="9" fillId="0" borderId="2" xfId="3" applyFont="1" applyBorder="1" applyAlignment="1" applyProtection="1">
      <alignment horizontal="right"/>
    </xf>
    <xf numFmtId="168" fontId="9" fillId="0" borderId="2" xfId="3" applyNumberFormat="1" applyFont="1" applyBorder="1" applyAlignment="1" applyProtection="1">
      <alignment horizontal="right"/>
    </xf>
    <xf numFmtId="8" fontId="9" fillId="0" borderId="2" xfId="3" applyNumberFormat="1" applyFont="1" applyBorder="1" applyAlignment="1" applyProtection="1">
      <alignment horizontal="right"/>
    </xf>
    <xf numFmtId="169" fontId="9" fillId="0" borderId="2" xfId="1" applyNumberFormat="1" applyFont="1" applyBorder="1" applyAlignment="1" applyProtection="1">
      <alignment horizontal="left"/>
    </xf>
    <xf numFmtId="173" fontId="9" fillId="0" borderId="2" xfId="0" applyNumberFormat="1" applyFont="1" applyBorder="1" applyAlignment="1" applyProtection="1">
      <alignment horizontal="left"/>
    </xf>
    <xf numFmtId="172" fontId="9" fillId="0" borderId="2" xfId="0" applyNumberFormat="1" applyFont="1" applyBorder="1" applyAlignment="1" applyProtection="1">
      <alignment horizontal="left"/>
    </xf>
    <xf numFmtId="172" fontId="11" fillId="0" borderId="2" xfId="0" applyNumberFormat="1" applyFont="1" applyBorder="1" applyAlignment="1" applyProtection="1"/>
    <xf numFmtId="7" fontId="9" fillId="0" borderId="11" xfId="0" applyNumberFormat="1" applyFont="1" applyBorder="1" applyAlignment="1" applyProtection="1">
      <alignment horizontal="right"/>
    </xf>
    <xf numFmtId="0" fontId="9" fillId="0" borderId="11" xfId="0" applyFont="1" applyBorder="1" applyAlignment="1" applyProtection="1">
      <alignment horizontal="right"/>
    </xf>
  </cellXfs>
  <cellStyles count="10">
    <cellStyle name="Comma" xfId="1" builtinId="3"/>
    <cellStyle name="Comma0" xfId="2" xr:uid="{00000000-0005-0000-0000-000001000000}"/>
    <cellStyle name="Currency" xfId="3" builtinId="4"/>
    <cellStyle name="Currency0" xfId="4" xr:uid="{00000000-0005-0000-0000-000003000000}"/>
    <cellStyle name="Date" xfId="5" xr:uid="{00000000-0005-0000-0000-000004000000}"/>
    <cellStyle name="Fixed" xfId="6" xr:uid="{00000000-0005-0000-0000-000005000000}"/>
    <cellStyle name="Heading 1" xfId="7" builtinId="16" customBuiltin="1"/>
    <cellStyle name="Heading 2" xfId="8" builtinId="17" customBuiltin="1"/>
    <cellStyle name="Normal" xfId="0" builtinId="0"/>
    <cellStyle name="Total" xfId="9"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76200</xdr:rowOff>
    </xdr:from>
    <xdr:to>
      <xdr:col>8</xdr:col>
      <xdr:colOff>495300</xdr:colOff>
      <xdr:row>39</xdr:row>
      <xdr:rowOff>22238</xdr:rowOff>
    </xdr:to>
    <xdr:sp macro="" textlink="">
      <xdr:nvSpPr>
        <xdr:cNvPr id="2" name="Text Box 1">
          <a:extLst>
            <a:ext uri="{FF2B5EF4-FFF2-40B4-BE49-F238E27FC236}">
              <a16:creationId xmlns:a16="http://schemas.microsoft.com/office/drawing/2014/main" id="{E5FD45B0-58C0-45BC-94D8-3122E8BD3FCE}"/>
            </a:ext>
          </a:extLst>
        </xdr:cNvPr>
        <xdr:cNvSpPr txBox="1">
          <a:spLocks noChangeArrowheads="1"/>
        </xdr:cNvSpPr>
      </xdr:nvSpPr>
      <xdr:spPr bwMode="auto">
        <a:xfrm>
          <a:off x="76200" y="95250"/>
          <a:ext cx="5295900" cy="6248400"/>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Disclaimer:</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worksheet is a product of the Nebraska Workers’ Compensation Court and is provided to assist in calculating workers’ compensation benefits.  The Workers’ Compensation Court does not represent that this calculation worksheet will be appropriate in every case.  Questions pertaining to the functionality of this worksheet may be directed to the Legal section of the Workers’ Compensation Court.  Please note, however, that we cannot provide legal advice or a legal opinion.</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contents herein are provided on an “as is” and “as available” basis.  The court will not be liable for any loss, injury, or damage incurred as a consequence, directly or indirectly, of the use or application of the contents herein.  We will not be liable for direct, special, incidental, or consequential damages, even if advised of the possibility of such damages.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Instructions: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file consists of three tabs, located in the lower left-hand corner of the worksheet.  The “Worksheet” tab allows you to enter relevant information such as average weekly wage, dates of temporary disability, extent of impairment, and amounts already paid.  Detailed instructions for completing the Worksheet tab are located within the spreadsheet directly below each category of benefits.  The software will then calculate amounts owed based on the information you entered.</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“Summary” tab generates a one-page summary of the resulting calculations which can be printed and included with a lump-sum settlement application.</a:t>
          </a:r>
          <a:endParaRPr lang="en-US" sz="1000" b="1"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“Instructions” tab contains a copy of these instructions for quick access while using the worksheet.</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Practice Pointers: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The worksheet was designed to calculate benefits for a single date of injury.  You can enter information for more than one date, but the calculations may not be accurate.  You may also enter information on multiple sheets for multiple dates of injury, but this approach will not account for interaction of the benefits due for each separate date of injury, if any.</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The worksheet uses the current date (the date you are using the worksheet) to delineate between past and future weeks for purposes of commutation.</a:t>
          </a:r>
          <a:endParaRPr lang="en-US" sz="1000" b="1" i="0" u="none" strike="noStrike" baseline="0">
            <a:solidFill>
              <a:srgbClr val="000000"/>
            </a:solidFill>
            <a:latin typeface="Arial"/>
            <a:cs typeface="Arial"/>
          </a:endParaRPr>
        </a:p>
        <a:p>
          <a:pPr algn="l" rtl="0">
            <a:defRPr sz="1000"/>
          </a:pPr>
          <a:endParaRPr lang="en-US" sz="1000" b="1"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37</xdr:row>
      <xdr:rowOff>0</xdr:rowOff>
    </xdr:from>
    <xdr:to>
      <xdr:col>5</xdr:col>
      <xdr:colOff>762000</xdr:colOff>
      <xdr:row>40</xdr:row>
      <xdr:rowOff>142875</xdr:rowOff>
    </xdr:to>
    <xdr:sp macro="" textlink="">
      <xdr:nvSpPr>
        <xdr:cNvPr id="2997" name="Text Box 2">
          <a:extLst>
            <a:ext uri="{FF2B5EF4-FFF2-40B4-BE49-F238E27FC236}">
              <a16:creationId xmlns:a16="http://schemas.microsoft.com/office/drawing/2014/main" id="{1318B807-25F3-4DED-B607-916109F1E0A5}"/>
            </a:ext>
          </a:extLst>
        </xdr:cNvPr>
        <xdr:cNvSpPr txBox="1">
          <a:spLocks noChangeArrowheads="1"/>
        </xdr:cNvSpPr>
      </xdr:nvSpPr>
      <xdr:spPr bwMode="auto">
        <a:xfrm>
          <a:off x="9525" y="6381750"/>
          <a:ext cx="6677025" cy="628650"/>
        </a:xfrm>
        <a:prstGeom prst="rect">
          <a:avLst/>
        </a:prstGeom>
        <a:solidFill>
          <a:srgbClr val="FFFFFF"/>
        </a:solidFill>
        <a:ln w="9525">
          <a:solidFill>
            <a:srgbClr val="000000"/>
          </a:solidFill>
          <a:miter lim="800000"/>
          <a:headEnd/>
          <a:tailEnd/>
        </a:ln>
      </xdr:spPr>
    </xdr:sp>
    <xdr:clientData/>
  </xdr:twoCellAnchor>
  <xdr:twoCellAnchor>
    <xdr:from>
      <xdr:col>0</xdr:col>
      <xdr:colOff>9525</xdr:colOff>
      <xdr:row>82</xdr:row>
      <xdr:rowOff>0</xdr:rowOff>
    </xdr:from>
    <xdr:to>
      <xdr:col>6</xdr:col>
      <xdr:colOff>0</xdr:colOff>
      <xdr:row>85</xdr:row>
      <xdr:rowOff>142875</xdr:rowOff>
    </xdr:to>
    <xdr:sp macro="" textlink="">
      <xdr:nvSpPr>
        <xdr:cNvPr id="2998" name="Text Box 9">
          <a:extLst>
            <a:ext uri="{FF2B5EF4-FFF2-40B4-BE49-F238E27FC236}">
              <a16:creationId xmlns:a16="http://schemas.microsoft.com/office/drawing/2014/main" id="{906A22B5-08DD-4739-A236-67C693A31909}"/>
            </a:ext>
          </a:extLst>
        </xdr:cNvPr>
        <xdr:cNvSpPr txBox="1">
          <a:spLocks noChangeArrowheads="1"/>
        </xdr:cNvSpPr>
      </xdr:nvSpPr>
      <xdr:spPr bwMode="auto">
        <a:xfrm>
          <a:off x="9525" y="13839825"/>
          <a:ext cx="6781800" cy="628650"/>
        </a:xfrm>
        <a:prstGeom prst="rect">
          <a:avLst/>
        </a:prstGeom>
        <a:solidFill>
          <a:srgbClr val="FFFFFF"/>
        </a:solidFill>
        <a:ln w="9525">
          <a:solidFill>
            <a:srgbClr val="000000"/>
          </a:solidFill>
          <a:miter lim="800000"/>
          <a:headEnd/>
          <a:tailEnd/>
        </a:ln>
      </xdr:spPr>
    </xdr:sp>
    <xdr:clientData/>
  </xdr:twoCellAnchor>
  <xdr:twoCellAnchor>
    <xdr:from>
      <xdr:col>0</xdr:col>
      <xdr:colOff>9525</xdr:colOff>
      <xdr:row>110</xdr:row>
      <xdr:rowOff>0</xdr:rowOff>
    </xdr:from>
    <xdr:to>
      <xdr:col>6</xdr:col>
      <xdr:colOff>0</xdr:colOff>
      <xdr:row>113</xdr:row>
      <xdr:rowOff>142875</xdr:rowOff>
    </xdr:to>
    <xdr:sp macro="" textlink="">
      <xdr:nvSpPr>
        <xdr:cNvPr id="2999" name="Text Box 10">
          <a:extLst>
            <a:ext uri="{FF2B5EF4-FFF2-40B4-BE49-F238E27FC236}">
              <a16:creationId xmlns:a16="http://schemas.microsoft.com/office/drawing/2014/main" id="{12937204-A795-4620-9423-DFE890CF90D3}"/>
            </a:ext>
          </a:extLst>
        </xdr:cNvPr>
        <xdr:cNvSpPr txBox="1">
          <a:spLocks noChangeArrowheads="1"/>
        </xdr:cNvSpPr>
      </xdr:nvSpPr>
      <xdr:spPr bwMode="auto">
        <a:xfrm>
          <a:off x="9525" y="18888075"/>
          <a:ext cx="6781800" cy="628650"/>
        </a:xfrm>
        <a:prstGeom prst="rect">
          <a:avLst/>
        </a:prstGeom>
        <a:solidFill>
          <a:srgbClr val="FFFFFF"/>
        </a:solidFill>
        <a:ln w="9525">
          <a:solidFill>
            <a:srgbClr val="000000"/>
          </a:solidFill>
          <a:miter lim="800000"/>
          <a:headEnd/>
          <a:tailEnd/>
        </a:ln>
      </xdr:spPr>
    </xdr:sp>
    <xdr:clientData/>
  </xdr:twoCellAnchor>
  <xdr:twoCellAnchor>
    <xdr:from>
      <xdr:col>0</xdr:col>
      <xdr:colOff>9525</xdr:colOff>
      <xdr:row>160</xdr:row>
      <xdr:rowOff>0</xdr:rowOff>
    </xdr:from>
    <xdr:to>
      <xdr:col>6</xdr:col>
      <xdr:colOff>0</xdr:colOff>
      <xdr:row>163</xdr:row>
      <xdr:rowOff>142875</xdr:rowOff>
    </xdr:to>
    <xdr:sp macro="" textlink="">
      <xdr:nvSpPr>
        <xdr:cNvPr id="3000" name="Text Box 11">
          <a:extLst>
            <a:ext uri="{FF2B5EF4-FFF2-40B4-BE49-F238E27FC236}">
              <a16:creationId xmlns:a16="http://schemas.microsoft.com/office/drawing/2014/main" id="{91987E35-3BB5-4AF7-A32A-F782A965BDB1}"/>
            </a:ext>
          </a:extLst>
        </xdr:cNvPr>
        <xdr:cNvSpPr txBox="1">
          <a:spLocks noChangeArrowheads="1"/>
        </xdr:cNvSpPr>
      </xdr:nvSpPr>
      <xdr:spPr bwMode="auto">
        <a:xfrm>
          <a:off x="9525" y="28517850"/>
          <a:ext cx="6781800" cy="628650"/>
        </a:xfrm>
        <a:prstGeom prst="rect">
          <a:avLst/>
        </a:prstGeom>
        <a:solidFill>
          <a:srgbClr val="FFFFFF"/>
        </a:solidFill>
        <a:ln w="9525">
          <a:solidFill>
            <a:srgbClr val="000000"/>
          </a:solidFill>
          <a:miter lim="800000"/>
          <a:headEnd/>
          <a:tailEnd/>
        </a:ln>
      </xdr:spPr>
    </xdr:sp>
    <xdr:clientData/>
  </xdr:twoCellAnchor>
  <xdr:twoCellAnchor>
    <xdr:from>
      <xdr:col>0</xdr:col>
      <xdr:colOff>9525</xdr:colOff>
      <xdr:row>211</xdr:row>
      <xdr:rowOff>0</xdr:rowOff>
    </xdr:from>
    <xdr:to>
      <xdr:col>6</xdr:col>
      <xdr:colOff>0</xdr:colOff>
      <xdr:row>214</xdr:row>
      <xdr:rowOff>142875</xdr:rowOff>
    </xdr:to>
    <xdr:sp macro="" textlink="">
      <xdr:nvSpPr>
        <xdr:cNvPr id="3001" name="Text Box 12">
          <a:extLst>
            <a:ext uri="{FF2B5EF4-FFF2-40B4-BE49-F238E27FC236}">
              <a16:creationId xmlns:a16="http://schemas.microsoft.com/office/drawing/2014/main" id="{769FEE15-480F-4DD2-B1DE-5810DFEABCA6}"/>
            </a:ext>
          </a:extLst>
        </xdr:cNvPr>
        <xdr:cNvSpPr txBox="1">
          <a:spLocks noChangeArrowheads="1"/>
        </xdr:cNvSpPr>
      </xdr:nvSpPr>
      <xdr:spPr bwMode="auto">
        <a:xfrm>
          <a:off x="9525" y="37623750"/>
          <a:ext cx="6781800" cy="628650"/>
        </a:xfrm>
        <a:prstGeom prst="rect">
          <a:avLst/>
        </a:prstGeom>
        <a:solidFill>
          <a:srgbClr val="FFFFFF"/>
        </a:solidFill>
        <a:ln w="9525">
          <a:solidFill>
            <a:srgbClr val="000000"/>
          </a:solidFill>
          <a:miter lim="800000"/>
          <a:headEnd/>
          <a:tailEnd/>
        </a:ln>
      </xdr:spPr>
    </xdr:sp>
    <xdr:clientData/>
  </xdr:twoCellAnchor>
  <xdr:twoCellAnchor>
    <xdr:from>
      <xdr:col>0</xdr:col>
      <xdr:colOff>9525</xdr:colOff>
      <xdr:row>245</xdr:row>
      <xdr:rowOff>0</xdr:rowOff>
    </xdr:from>
    <xdr:to>
      <xdr:col>6</xdr:col>
      <xdr:colOff>0</xdr:colOff>
      <xdr:row>248</xdr:row>
      <xdr:rowOff>142875</xdr:rowOff>
    </xdr:to>
    <xdr:sp macro="" textlink="">
      <xdr:nvSpPr>
        <xdr:cNvPr id="3002" name="Text Box 13">
          <a:extLst>
            <a:ext uri="{FF2B5EF4-FFF2-40B4-BE49-F238E27FC236}">
              <a16:creationId xmlns:a16="http://schemas.microsoft.com/office/drawing/2014/main" id="{7D149E0C-1EF7-405F-9C6B-165B2C81E916}"/>
            </a:ext>
          </a:extLst>
        </xdr:cNvPr>
        <xdr:cNvSpPr txBox="1">
          <a:spLocks noChangeArrowheads="1"/>
        </xdr:cNvSpPr>
      </xdr:nvSpPr>
      <xdr:spPr bwMode="auto">
        <a:xfrm>
          <a:off x="9525" y="44434125"/>
          <a:ext cx="6781800" cy="628650"/>
        </a:xfrm>
        <a:prstGeom prst="rect">
          <a:avLst/>
        </a:prstGeom>
        <a:solidFill>
          <a:srgbClr val="FFFFFF"/>
        </a:solidFill>
        <a:ln w="9525">
          <a:solidFill>
            <a:srgbClr val="000000"/>
          </a:solidFill>
          <a:miter lim="800000"/>
          <a:headEnd/>
          <a:tailEnd/>
        </a:ln>
      </xdr:spPr>
    </xdr:sp>
    <xdr:clientData/>
  </xdr:twoCellAnchor>
  <xdr:twoCellAnchor>
    <xdr:from>
      <xdr:col>0</xdr:col>
      <xdr:colOff>38100</xdr:colOff>
      <xdr:row>42</xdr:row>
      <xdr:rowOff>41275</xdr:rowOff>
    </xdr:from>
    <xdr:to>
      <xdr:col>5</xdr:col>
      <xdr:colOff>765932</xdr:colOff>
      <xdr:row>54</xdr:row>
      <xdr:rowOff>19049</xdr:rowOff>
    </xdr:to>
    <xdr:sp macro="" textlink="">
      <xdr:nvSpPr>
        <xdr:cNvPr id="1051" name="Text Box 27">
          <a:extLst>
            <a:ext uri="{FF2B5EF4-FFF2-40B4-BE49-F238E27FC236}">
              <a16:creationId xmlns:a16="http://schemas.microsoft.com/office/drawing/2014/main" id="{F97354E6-644F-4290-96E8-15E811575C24}"/>
            </a:ext>
          </a:extLst>
        </xdr:cNvPr>
        <xdr:cNvSpPr txBox="1">
          <a:spLocks noChangeArrowheads="1"/>
        </xdr:cNvSpPr>
      </xdr:nvSpPr>
      <xdr:spPr bwMode="auto">
        <a:xfrm>
          <a:off x="38100" y="6943725"/>
          <a:ext cx="6657975" cy="1914525"/>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algn="l" rtl="0">
            <a:defRPr sz="1000"/>
          </a:pPr>
          <a:r>
            <a:rPr lang="en-US" sz="1100" b="0" i="0" u="none" strike="noStrike" baseline="0">
              <a:solidFill>
                <a:srgbClr val="000000"/>
              </a:solidFill>
              <a:latin typeface="Arial"/>
              <a:cs typeface="Arial"/>
            </a:rPr>
            <a:t>To calculate disability benefits, a date of injury must be entered.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Enter the average weekly wage (AWW) to calculate temporary and permanent benefits.  In some situations, the AWW for permanent benefits may be different from the AWW used for temporary benefits.  The AWW for permanent benefits should be calculated pursuant to §48-121(4).</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Enter the dates of temporary total disability (TTD) and amount of TTD already paid.  The rate is entered automatically based on the AWW you provided.  You do not have to enter data week by week if the weeks are continuous.  For example, if there is a period of TTD from 1/1/08 to 2/1/08, enter the start date and end date of the entire time period.</a:t>
          </a: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9525</xdr:colOff>
      <xdr:row>87</xdr:row>
      <xdr:rowOff>3175</xdr:rowOff>
    </xdr:from>
    <xdr:to>
      <xdr:col>6</xdr:col>
      <xdr:colOff>0</xdr:colOff>
      <xdr:row>94</xdr:row>
      <xdr:rowOff>38116</xdr:rowOff>
    </xdr:to>
    <xdr:sp macro="" textlink="">
      <xdr:nvSpPr>
        <xdr:cNvPr id="1052" name="Text Box 28">
          <a:extLst>
            <a:ext uri="{FF2B5EF4-FFF2-40B4-BE49-F238E27FC236}">
              <a16:creationId xmlns:a16="http://schemas.microsoft.com/office/drawing/2014/main" id="{F56A2181-55FE-4785-A370-2F723E70F21E}"/>
            </a:ext>
          </a:extLst>
        </xdr:cNvPr>
        <xdr:cNvSpPr txBox="1">
          <a:spLocks noChangeArrowheads="1"/>
        </xdr:cNvSpPr>
      </xdr:nvSpPr>
      <xdr:spPr bwMode="auto">
        <a:xfrm>
          <a:off x="9525" y="14392275"/>
          <a:ext cx="6791325" cy="1162050"/>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algn="l" rtl="0">
            <a:defRPr sz="1000"/>
          </a:pPr>
          <a:r>
            <a:rPr lang="en-US" sz="1100" b="0" i="0" u="none" strike="noStrike" baseline="0">
              <a:solidFill>
                <a:srgbClr val="000000"/>
              </a:solidFill>
              <a:latin typeface="Arial"/>
              <a:cs typeface="Arial"/>
            </a:rPr>
            <a:t>Enter the dates of temporary partial disability (TPD).  You do not have to enter data week by week if the weeks are continuous.  For example, if there is a period of TPD from 1/1/08 to 2/1/08, enter the start date and end date of the entire time period.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You can either enter the weekly benefit rate following each period of TPD or simply enter the amount of TPD owed (highlighted in light yellow) and the amount of TPD paid (highlighted in bright yellow).</a:t>
          </a:r>
        </a:p>
      </xdr:txBody>
    </xdr:sp>
    <xdr:clientData/>
  </xdr:twoCellAnchor>
  <xdr:twoCellAnchor>
    <xdr:from>
      <xdr:col>0</xdr:col>
      <xdr:colOff>9525</xdr:colOff>
      <xdr:row>115</xdr:row>
      <xdr:rowOff>3175</xdr:rowOff>
    </xdr:from>
    <xdr:to>
      <xdr:col>5</xdr:col>
      <xdr:colOff>854726</xdr:colOff>
      <xdr:row>117</xdr:row>
      <xdr:rowOff>136724</xdr:rowOff>
    </xdr:to>
    <xdr:sp macro="" textlink="">
      <xdr:nvSpPr>
        <xdr:cNvPr id="1053" name="Text Box 29">
          <a:extLst>
            <a:ext uri="{FF2B5EF4-FFF2-40B4-BE49-F238E27FC236}">
              <a16:creationId xmlns:a16="http://schemas.microsoft.com/office/drawing/2014/main" id="{12C47055-8C96-4EC1-865D-9B0D8E0AF786}"/>
            </a:ext>
          </a:extLst>
        </xdr:cNvPr>
        <xdr:cNvSpPr txBox="1">
          <a:spLocks noChangeArrowheads="1"/>
        </xdr:cNvSpPr>
      </xdr:nvSpPr>
      <xdr:spPr bwMode="auto">
        <a:xfrm>
          <a:off x="9525" y="22393275"/>
          <a:ext cx="6781800" cy="447675"/>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algn="l" rtl="0">
            <a:defRPr sz="1000"/>
          </a:pPr>
          <a:r>
            <a:rPr lang="en-US" sz="1100" b="0" i="0" u="none" strike="noStrike" baseline="0">
              <a:solidFill>
                <a:srgbClr val="000000"/>
              </a:solidFill>
              <a:latin typeface="Arial"/>
              <a:cs typeface="Arial"/>
            </a:rPr>
            <a:t>For a scheduled member injury, enter the impairment rating, the statutory number of permanent partial disability weeks as provided in §48-121, and the amount of permanent disability paid.</a:t>
          </a:r>
        </a:p>
      </xdr:txBody>
    </xdr:sp>
    <xdr:clientData/>
  </xdr:twoCellAnchor>
  <xdr:twoCellAnchor>
    <xdr:from>
      <xdr:col>0</xdr:col>
      <xdr:colOff>9525</xdr:colOff>
      <xdr:row>165</xdr:row>
      <xdr:rowOff>148</xdr:rowOff>
    </xdr:from>
    <xdr:to>
      <xdr:col>6</xdr:col>
      <xdr:colOff>0</xdr:colOff>
      <xdr:row>188</xdr:row>
      <xdr:rowOff>22412</xdr:rowOff>
    </xdr:to>
    <xdr:sp macro="" textlink="">
      <xdr:nvSpPr>
        <xdr:cNvPr id="1054" name="Text Box 30">
          <a:extLst>
            <a:ext uri="{FF2B5EF4-FFF2-40B4-BE49-F238E27FC236}">
              <a16:creationId xmlns:a16="http://schemas.microsoft.com/office/drawing/2014/main" id="{2488B11B-C136-4CD5-B99D-27B3E2072D0B}"/>
            </a:ext>
          </a:extLst>
        </xdr:cNvPr>
        <xdr:cNvSpPr txBox="1">
          <a:spLocks noChangeArrowheads="1"/>
        </xdr:cNvSpPr>
      </xdr:nvSpPr>
      <xdr:spPr bwMode="auto">
        <a:xfrm>
          <a:off x="9525" y="28631177"/>
          <a:ext cx="6781240" cy="3675382"/>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marL="0" marR="0">
            <a:spcBef>
              <a:spcPts val="0"/>
            </a:spcBef>
            <a:spcAft>
              <a:spcPts val="0"/>
            </a:spcAft>
          </a:pPr>
          <a:r>
            <a:rPr lang="en-US" sz="1100">
              <a:effectLst/>
              <a:latin typeface="Arial" pitchFamily="34" charset="0"/>
              <a:ea typeface="Calibri"/>
              <a:cs typeface="Arial" pitchFamily="34" charset="0"/>
            </a:rPr>
            <a:t>This program calculates permanent partial disability benefits.  By default it</a:t>
          </a:r>
          <a:r>
            <a:rPr lang="en-US" sz="1100" baseline="0">
              <a:effectLst/>
              <a:latin typeface="Arial" pitchFamily="34" charset="0"/>
              <a:ea typeface="Calibri"/>
              <a:cs typeface="Arial" pitchFamily="34" charset="0"/>
            </a:rPr>
            <a:t> </a:t>
          </a:r>
          <a:r>
            <a:rPr lang="en-US" sz="1100">
              <a:effectLst/>
              <a:latin typeface="Arial" pitchFamily="34" charset="0"/>
              <a:ea typeface="Calibri"/>
              <a:cs typeface="Arial" pitchFamily="34" charset="0"/>
            </a:rPr>
            <a:t>calculates the number of past due weeks beginning on the day after the injury (see Neb. Rev. Stat. §§48-119 and 48-121).  For a body as a whole injury, enter the impairment rating or loss of earning percentage in cell B125.  Based on information provided in previous screens, the program will calculate the amount past due and the amount of future weeks.  Past due weeks will</a:t>
          </a:r>
          <a:r>
            <a:rPr lang="en-US" sz="1100" baseline="0">
              <a:effectLst/>
              <a:latin typeface="Arial" pitchFamily="34" charset="0"/>
              <a:ea typeface="Calibri"/>
              <a:cs typeface="Arial" pitchFamily="34" charset="0"/>
            </a:rPr>
            <a:t> be computed as</a:t>
          </a:r>
          <a:r>
            <a:rPr lang="en-US" sz="1100">
              <a:effectLst/>
              <a:latin typeface="Arial" pitchFamily="34" charset="0"/>
              <a:ea typeface="Calibri"/>
              <a:cs typeface="Arial" pitchFamily="34" charset="0"/>
            </a:rPr>
            <a:t> the weeks between the date of injury and the date on page one next to “Today’s Date” that are not temporary disability weeks.  The number of future weeks due are then calculated, and they are reduced to present value.  If you would like to calculate the full value and do not wish to reduce future weeks to present value (no commuting), enter "N" in the light-yellow field as indicated above.</a:t>
          </a:r>
        </a:p>
        <a:p>
          <a:pPr marL="0" marR="0">
            <a:spcBef>
              <a:spcPts val="0"/>
            </a:spcBef>
            <a:spcAft>
              <a:spcPts val="0"/>
            </a:spcAft>
          </a:pPr>
          <a:r>
            <a:rPr lang="en-US" sz="1100">
              <a:effectLst/>
              <a:latin typeface="Arial" pitchFamily="34" charset="0"/>
              <a:ea typeface="Calibri"/>
              <a:cs typeface="Arial" pitchFamily="34" charset="0"/>
            </a:rPr>
            <a:t> </a:t>
          </a:r>
        </a:p>
        <a:p>
          <a:pPr marL="0" marR="0">
            <a:spcBef>
              <a:spcPts val="0"/>
            </a:spcBef>
            <a:spcAft>
              <a:spcPts val="0"/>
            </a:spcAft>
          </a:pPr>
          <a:r>
            <a:rPr lang="en-US" sz="1100">
              <a:effectLst/>
              <a:latin typeface="Arial" pitchFamily="34" charset="0"/>
              <a:ea typeface="Calibri"/>
              <a:cs typeface="Arial" pitchFamily="34" charset="0"/>
            </a:rPr>
            <a:t>To override the default approach described in paragraph one above and calculate benefits without filling in</a:t>
          </a:r>
          <a:r>
            <a:rPr lang="en-US" sz="1100" baseline="0">
              <a:effectLst/>
              <a:latin typeface="Arial" pitchFamily="34" charset="0"/>
              <a:ea typeface="Calibri"/>
              <a:cs typeface="Arial" pitchFamily="34" charset="0"/>
            </a:rPr>
            <a:t> certain</a:t>
          </a:r>
          <a:r>
            <a:rPr lang="en-US" sz="1100">
              <a:effectLst/>
              <a:latin typeface="Arial" pitchFamily="34" charset="0"/>
              <a:ea typeface="Calibri"/>
              <a:cs typeface="Arial" pitchFamily="34" charset="0"/>
            </a:rPr>
            <a:t> gaps in payment with past-due PPD, in the table</a:t>
          </a:r>
          <a:r>
            <a:rPr lang="en-US" sz="1100" baseline="0">
              <a:effectLst/>
              <a:latin typeface="Arial" pitchFamily="34" charset="0"/>
              <a:ea typeface="Calibri"/>
              <a:cs typeface="Arial" pitchFamily="34" charset="0"/>
            </a:rPr>
            <a:t> above labeled "Past Weeks Prior to Date Disability Began," </a:t>
          </a:r>
          <a:r>
            <a:rPr lang="en-US" sz="1100">
              <a:effectLst/>
              <a:latin typeface="Arial" pitchFamily="34" charset="0"/>
              <a:ea typeface="Calibri"/>
              <a:cs typeface="Arial" pitchFamily="34" charset="0"/>
            </a:rPr>
            <a:t>enter any periods</a:t>
          </a:r>
          <a:r>
            <a:rPr lang="en-US" sz="1100" baseline="0">
              <a:effectLst/>
              <a:latin typeface="Arial" pitchFamily="34" charset="0"/>
              <a:ea typeface="Calibri"/>
              <a:cs typeface="Arial" pitchFamily="34" charset="0"/>
            </a:rPr>
            <a:t> of time between the date of injury and the date permanent partial disability began that are not already temporary disability time periods and that you do not want counted as past-due PPD weeks and that are not already temporary disability time periods.</a:t>
          </a:r>
        </a:p>
        <a:p>
          <a:pPr marL="0" marR="0">
            <a:spcBef>
              <a:spcPts val="0"/>
            </a:spcBef>
            <a:spcAft>
              <a:spcPts val="0"/>
            </a:spcAft>
          </a:pPr>
          <a:r>
            <a:rPr lang="en-US" sz="1100">
              <a:effectLst/>
              <a:latin typeface="Arial" pitchFamily="34" charset="0"/>
              <a:ea typeface="Calibri"/>
              <a:cs typeface="Arial" pitchFamily="34" charset="0"/>
            </a:rPr>
            <a:t> </a:t>
          </a:r>
        </a:p>
        <a:p>
          <a:pPr marL="0" marR="0">
            <a:spcBef>
              <a:spcPts val="0"/>
            </a:spcBef>
            <a:spcAft>
              <a:spcPts val="0"/>
            </a:spcAft>
          </a:pPr>
          <a:r>
            <a:rPr lang="en-US" sz="1100">
              <a:effectLst/>
              <a:latin typeface="Arial" pitchFamily="34" charset="0"/>
              <a:ea typeface="Calibri"/>
              <a:cs typeface="Arial" pitchFamily="34" charset="0"/>
            </a:rPr>
            <a:t>This will allow any of the weeks between the date of injury and the beginning date of permanent partial disability that were not otherwise counted as TTD and TPD to be deducted from the calculation of past weeks in the PPD calculation. </a:t>
          </a:r>
        </a:p>
        <a:p>
          <a:pPr marL="0" marR="0">
            <a:spcBef>
              <a:spcPts val="0"/>
            </a:spcBef>
            <a:spcAft>
              <a:spcPts val="0"/>
            </a:spcAft>
          </a:pPr>
          <a:r>
            <a:rPr lang="en-US" sz="1100">
              <a:effectLst/>
              <a:latin typeface="Arial" pitchFamily="34" charset="0"/>
              <a:ea typeface="Calibri"/>
              <a:cs typeface="Arial" pitchFamily="34" charset="0"/>
            </a:rPr>
            <a:t> </a:t>
          </a:r>
        </a:p>
        <a:p>
          <a:pPr marL="0" marR="0">
            <a:spcBef>
              <a:spcPts val="0"/>
            </a:spcBef>
            <a:spcAft>
              <a:spcPts val="0"/>
            </a:spcAft>
          </a:pPr>
          <a:r>
            <a:rPr lang="en-US" sz="1100">
              <a:effectLst/>
              <a:latin typeface="Arial" pitchFamily="34" charset="0"/>
              <a:ea typeface="Calibri"/>
              <a:cs typeface="Arial" pitchFamily="34" charset="0"/>
            </a:rPr>
            <a:t>For example:  Date of injury is 1/1/07; TTD 2/1/07-2/1/08; PPD as of 2/2/08.  In</a:t>
          </a:r>
          <a:r>
            <a:rPr lang="en-US" sz="1100" baseline="0">
              <a:effectLst/>
              <a:latin typeface="Arial" pitchFamily="34" charset="0"/>
              <a:ea typeface="Calibri"/>
              <a:cs typeface="Arial" pitchFamily="34" charset="0"/>
            </a:rPr>
            <a:t> the table above labeled "Past Weeks Prior to Date Disability Began,"</a:t>
          </a:r>
          <a:r>
            <a:rPr lang="en-US" sz="1100">
              <a:effectLst/>
              <a:latin typeface="Arial" pitchFamily="34" charset="0"/>
              <a:ea typeface="Calibri"/>
              <a:cs typeface="Arial" pitchFamily="34" charset="0"/>
            </a:rPr>
            <a:t> enter an additional period of 1/2/07-1/31/07.</a:t>
          </a:r>
        </a:p>
      </xdr:txBody>
    </xdr:sp>
    <xdr:clientData/>
  </xdr:twoCellAnchor>
  <xdr:twoCellAnchor>
    <xdr:from>
      <xdr:col>0</xdr:col>
      <xdr:colOff>9525</xdr:colOff>
      <xdr:row>216</xdr:row>
      <xdr:rowOff>3175</xdr:rowOff>
    </xdr:from>
    <xdr:to>
      <xdr:col>6</xdr:col>
      <xdr:colOff>0</xdr:colOff>
      <xdr:row>227</xdr:row>
      <xdr:rowOff>94915</xdr:rowOff>
    </xdr:to>
    <xdr:sp macro="" textlink="">
      <xdr:nvSpPr>
        <xdr:cNvPr id="1055" name="Text Box 31">
          <a:extLst>
            <a:ext uri="{FF2B5EF4-FFF2-40B4-BE49-F238E27FC236}">
              <a16:creationId xmlns:a16="http://schemas.microsoft.com/office/drawing/2014/main" id="{D1BA8F8B-A73A-4EE4-A622-4E6D525E45DE}"/>
            </a:ext>
          </a:extLst>
        </xdr:cNvPr>
        <xdr:cNvSpPr txBox="1">
          <a:spLocks noChangeArrowheads="1"/>
        </xdr:cNvSpPr>
      </xdr:nvSpPr>
      <xdr:spPr bwMode="auto">
        <a:xfrm>
          <a:off x="9525" y="34738796"/>
          <a:ext cx="6973981" cy="1953745"/>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a:lnSpc>
              <a:spcPts val="1200"/>
            </a:lnSpc>
          </a:pPr>
          <a:r>
            <a:rPr lang="en-US" sz="1100">
              <a:effectLst/>
              <a:latin typeface="Arial" pitchFamily="34" charset="0"/>
              <a:ea typeface="+mn-ea"/>
              <a:cs typeface="Arial" pitchFamily="34" charset="0"/>
            </a:rPr>
            <a:t>To calculate past weeks of permanent total disability (PTD) benefits due, enter in cell B196 the date permanent total disability begins pursuant to </a:t>
          </a:r>
          <a:r>
            <a:rPr lang="en-US" sz="1100" u="sng">
              <a:effectLst/>
              <a:latin typeface="Arial" pitchFamily="34" charset="0"/>
              <a:ea typeface="+mn-ea"/>
              <a:cs typeface="Arial" pitchFamily="34" charset="0"/>
            </a:rPr>
            <a:t>Lovelace v. City of Lincoln</a:t>
          </a:r>
          <a:r>
            <a:rPr lang="en-US" sz="1100">
              <a:effectLst/>
              <a:latin typeface="Arial" pitchFamily="34" charset="0"/>
              <a:ea typeface="+mn-ea"/>
              <a:cs typeface="Arial" pitchFamily="34" charset="0"/>
            </a:rPr>
            <a:t>, 283 Neb. 12, 809 N.W.2d 505 (2012).  The “Number of past weeks” will be calculated in cell F196 and will include weeks between the date disability began and the date through which benefits are payable (the date in cell B3). </a:t>
          </a:r>
        </a:p>
        <a:p>
          <a:pPr>
            <a:lnSpc>
              <a:spcPts val="1200"/>
            </a:lnSpc>
          </a:pPr>
          <a:r>
            <a:rPr lang="en-US" sz="1100">
              <a:effectLst/>
              <a:latin typeface="Arial" pitchFamily="34" charset="0"/>
              <a:ea typeface="+mn-ea"/>
              <a:cs typeface="Arial" pitchFamily="34" charset="0"/>
            </a:rPr>
            <a:t> </a:t>
          </a:r>
        </a:p>
        <a:p>
          <a:pPr>
            <a:lnSpc>
              <a:spcPts val="1200"/>
            </a:lnSpc>
          </a:pPr>
          <a:r>
            <a:rPr lang="en-US" sz="1100">
              <a:effectLst/>
              <a:latin typeface="Arial" pitchFamily="34" charset="0"/>
              <a:ea typeface="+mn-ea"/>
              <a:cs typeface="Arial" pitchFamily="34" charset="0"/>
            </a:rPr>
            <a:t>To calculate future weeks of PTD benefits due, enter the claimant’s age in cell B203.  Enter the amount of PTD benefits paid (if any) in cell E208 (“PTD payment/credit”).</a:t>
          </a:r>
        </a:p>
        <a:p>
          <a:pPr>
            <a:lnSpc>
              <a:spcPts val="1200"/>
            </a:lnSpc>
          </a:pPr>
          <a:r>
            <a:rPr lang="en-US" sz="1100">
              <a:effectLst/>
              <a:latin typeface="Arial" pitchFamily="34" charset="0"/>
              <a:ea typeface="+mn-ea"/>
              <a:cs typeface="Arial" pitchFamily="34" charset="0"/>
            </a:rPr>
            <a:t>  </a:t>
          </a:r>
        </a:p>
        <a:p>
          <a:pPr>
            <a:lnSpc>
              <a:spcPts val="1100"/>
            </a:lnSpc>
          </a:pPr>
          <a:r>
            <a:rPr lang="en-US" sz="1100">
              <a:effectLst/>
              <a:latin typeface="Arial" pitchFamily="34" charset="0"/>
              <a:ea typeface="+mn-ea"/>
              <a:cs typeface="Arial" pitchFamily="34" charset="0"/>
            </a:rPr>
            <a:t>If you would like to calculate the full value and do not wish to reduce future weeks to present value (no commuting), enter "N" in the light-yellow field as indicated above.</a:t>
          </a:r>
        </a:p>
        <a:p>
          <a:pPr algn="l" rtl="0">
            <a:lnSpc>
              <a:spcPts val="1200"/>
            </a:lnSpc>
            <a:defRPr sz="1000"/>
          </a:pPr>
          <a:endParaRPr lang="en-US" sz="1100" b="0" i="0" u="none" strike="noStrike" baseline="0">
            <a:solidFill>
              <a:srgbClr val="000000"/>
            </a:solidFill>
            <a:latin typeface="Arial"/>
            <a:cs typeface="Arial"/>
          </a:endParaRPr>
        </a:p>
        <a:p>
          <a:pPr algn="l" rtl="0">
            <a:lnSpc>
              <a:spcPts val="1100"/>
            </a:lnSpc>
            <a:defRPr sz="1000"/>
          </a:pPr>
          <a:endParaRPr lang="en-US" sz="1100" b="0" i="0" u="none" strike="noStrike" baseline="0">
            <a:solidFill>
              <a:srgbClr val="000000"/>
            </a:solidFill>
            <a:latin typeface="Arial"/>
            <a:cs typeface="Arial"/>
          </a:endParaRPr>
        </a:p>
      </xdr:txBody>
    </xdr:sp>
    <xdr:clientData/>
  </xdr:twoCellAnchor>
  <xdr:twoCellAnchor>
    <xdr:from>
      <xdr:col>0</xdr:col>
      <xdr:colOff>9525</xdr:colOff>
      <xdr:row>250</xdr:row>
      <xdr:rowOff>0</xdr:rowOff>
    </xdr:from>
    <xdr:to>
      <xdr:col>6</xdr:col>
      <xdr:colOff>0</xdr:colOff>
      <xdr:row>256</xdr:row>
      <xdr:rowOff>36228</xdr:rowOff>
    </xdr:to>
    <xdr:sp macro="" textlink="">
      <xdr:nvSpPr>
        <xdr:cNvPr id="1056" name="Text Box 32">
          <a:extLst>
            <a:ext uri="{FF2B5EF4-FFF2-40B4-BE49-F238E27FC236}">
              <a16:creationId xmlns:a16="http://schemas.microsoft.com/office/drawing/2014/main" id="{4D0187F6-76CE-4EFA-9BFA-4FC9CC6FCEF7}"/>
            </a:ext>
          </a:extLst>
        </xdr:cNvPr>
        <xdr:cNvSpPr txBox="1">
          <a:spLocks noChangeArrowheads="1"/>
        </xdr:cNvSpPr>
      </xdr:nvSpPr>
      <xdr:spPr bwMode="auto">
        <a:xfrm>
          <a:off x="9525" y="52682775"/>
          <a:ext cx="6791325" cy="1009650"/>
        </a:xfrm>
        <a:prstGeom prst="rect">
          <a:avLst/>
        </a:prstGeom>
        <a:solidFill>
          <a:srgbClr val="FFFFFF"/>
        </a:solidFill>
        <a:ln w="9525">
          <a:solidFill>
            <a:srgbClr val="000000"/>
          </a:solidFill>
          <a:miter lim="800000"/>
          <a:headEnd/>
          <a:tailEnd/>
        </a:ln>
        <a:effectLst/>
      </xdr:spPr>
      <xdr:txBody>
        <a:bodyPr vertOverflow="clip" wrap="square" lIns="27432" tIns="22860" rIns="0" bIns="0" anchor="t" upright="1"/>
        <a:lstStyle/>
        <a:p>
          <a:pPr algn="l" rtl="0">
            <a:defRPr sz="1000"/>
          </a:pPr>
          <a:r>
            <a:rPr lang="en-US" sz="1100" b="0" i="0" u="none" strike="noStrike" baseline="0">
              <a:solidFill>
                <a:srgbClr val="000000"/>
              </a:solidFill>
              <a:latin typeface="Arial"/>
              <a:cs typeface="Arial"/>
            </a:rPr>
            <a:t>Based on the information provided, the “Summary” will display under and over payments for each type of benefit, and will provide a “Total indemnity due.”  You can enter whatever additional payment is being proposed or contemplated.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Click on the Summary Tab below to view and print a single-sheet summary of the information entered above.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200025</xdr:colOff>
      <xdr:row>68</xdr:row>
      <xdr:rowOff>0</xdr:rowOff>
    </xdr:from>
    <xdr:to>
      <xdr:col>7</xdr:col>
      <xdr:colOff>38100</xdr:colOff>
      <xdr:row>69</xdr:row>
      <xdr:rowOff>38100</xdr:rowOff>
    </xdr:to>
    <xdr:sp macro="" textlink="">
      <xdr:nvSpPr>
        <xdr:cNvPr id="3231" name="Text Box 1">
          <a:extLst>
            <a:ext uri="{FF2B5EF4-FFF2-40B4-BE49-F238E27FC236}">
              <a16:creationId xmlns:a16="http://schemas.microsoft.com/office/drawing/2014/main" id="{EDF13E9F-139A-47B9-B056-99137F4E550E}"/>
            </a:ext>
          </a:extLst>
        </xdr:cNvPr>
        <xdr:cNvSpPr txBox="1">
          <a:spLocks noChangeArrowheads="1"/>
        </xdr:cNvSpPr>
      </xdr:nvSpPr>
      <xdr:spPr bwMode="auto">
        <a:xfrm>
          <a:off x="2362200" y="11049000"/>
          <a:ext cx="666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171450</xdr:colOff>
      <xdr:row>19</xdr:row>
      <xdr:rowOff>0</xdr:rowOff>
    </xdr:from>
    <xdr:to>
      <xdr:col>9</xdr:col>
      <xdr:colOff>171450</xdr:colOff>
      <xdr:row>19</xdr:row>
      <xdr:rowOff>28575</xdr:rowOff>
    </xdr:to>
    <xdr:sp macro="" textlink="">
      <xdr:nvSpPr>
        <xdr:cNvPr id="3232" name="Text Box 5">
          <a:extLst>
            <a:ext uri="{FF2B5EF4-FFF2-40B4-BE49-F238E27FC236}">
              <a16:creationId xmlns:a16="http://schemas.microsoft.com/office/drawing/2014/main" id="{85FFF185-8C07-4A1B-B1A3-A54ADCABC20E}"/>
            </a:ext>
          </a:extLst>
        </xdr:cNvPr>
        <xdr:cNvSpPr txBox="1">
          <a:spLocks noChangeArrowheads="1"/>
        </xdr:cNvSpPr>
      </xdr:nvSpPr>
      <xdr:spPr bwMode="auto">
        <a:xfrm flipV="1">
          <a:off x="476250" y="3114675"/>
          <a:ext cx="2657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A40" sqref="A40"/>
    </sheetView>
  </sheetViews>
  <sheetFormatPr defaultRowHeight="12.75" x14ac:dyDescent="0.2"/>
  <sheetData/>
  <phoneticPr fontId="0" type="noConversion"/>
  <pageMargins left="0.75" right="0.75" top="1" bottom="1" header="0.5" footer="0.5"/>
  <pageSetup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6"/>
  <sheetViews>
    <sheetView tabSelected="1" zoomScale="85" zoomScaleNormal="85" workbookViewId="0">
      <selection activeCell="B4" sqref="B4"/>
    </sheetView>
  </sheetViews>
  <sheetFormatPr defaultColWidth="8.42578125" defaultRowHeight="12.75" x14ac:dyDescent="0.2"/>
  <cols>
    <col min="1" max="1" width="21.42578125" style="1" customWidth="1"/>
    <col min="2" max="2" width="17.42578125" style="1" customWidth="1"/>
    <col min="3" max="3" width="11.5703125" style="1" customWidth="1"/>
    <col min="4" max="4" width="16.85546875" style="1" customWidth="1"/>
    <col min="5" max="5" width="21.5703125" style="1" customWidth="1"/>
    <col min="6" max="6" width="13" style="1" customWidth="1"/>
    <col min="7" max="16384" width="8.42578125" style="1"/>
  </cols>
  <sheetData>
    <row r="1" spans="1:6" ht="15.75" x14ac:dyDescent="0.25">
      <c r="A1" s="29" t="s">
        <v>78</v>
      </c>
      <c r="B1" s="30"/>
      <c r="C1" s="30"/>
      <c r="D1" s="30"/>
      <c r="E1" s="30"/>
      <c r="F1" s="30"/>
    </row>
    <row r="3" spans="1:6" ht="13.5" thickBot="1" x14ac:dyDescent="0.25">
      <c r="A3" s="1" t="s">
        <v>72</v>
      </c>
      <c r="B3" s="150">
        <f ca="1">TODAY()</f>
        <v>46136</v>
      </c>
      <c r="D3" s="31" t="s">
        <v>110</v>
      </c>
      <c r="E3" s="25"/>
      <c r="F3" s="26"/>
    </row>
    <row r="4" spans="1:6" ht="13.5" thickBot="1" x14ac:dyDescent="0.25">
      <c r="A4" s="1" t="s">
        <v>96</v>
      </c>
      <c r="B4" s="7"/>
      <c r="C4" s="32"/>
      <c r="D4" s="33" t="s">
        <v>109</v>
      </c>
      <c r="E4" s="27"/>
      <c r="F4" s="28"/>
    </row>
    <row r="5" spans="1:6" x14ac:dyDescent="0.2">
      <c r="A5" s="1" t="s">
        <v>1</v>
      </c>
      <c r="B5" s="151" t="e">
        <f>VLOOKUP(B4,A267:B310,2)</f>
        <v>#N/A</v>
      </c>
    </row>
    <row r="6" spans="1:6" x14ac:dyDescent="0.2">
      <c r="A6" s="1" t="s">
        <v>162</v>
      </c>
      <c r="B6" s="151" t="e">
        <f>VLOOKUP(B4,A314:B315,2)</f>
        <v>#N/A</v>
      </c>
    </row>
    <row r="7" spans="1:6" x14ac:dyDescent="0.2">
      <c r="A7" s="1" t="s">
        <v>2</v>
      </c>
      <c r="B7" s="6"/>
      <c r="C7" s="1" t="s">
        <v>149</v>
      </c>
      <c r="D7" s="152">
        <f>ROUND((B7*2)/3,2)</f>
        <v>0</v>
      </c>
    </row>
    <row r="8" spans="1:6" x14ac:dyDescent="0.2">
      <c r="A8" s="1" t="s">
        <v>111</v>
      </c>
      <c r="B8" s="6"/>
      <c r="C8" s="1" t="s">
        <v>150</v>
      </c>
      <c r="D8" s="152">
        <f>ROUND(B8*40,2)</f>
        <v>0</v>
      </c>
      <c r="E8" s="1" t="s">
        <v>149</v>
      </c>
      <c r="F8" s="152">
        <f>ROUND((D8*2)/3,2)</f>
        <v>0</v>
      </c>
    </row>
    <row r="10" spans="1:6" x14ac:dyDescent="0.2">
      <c r="A10" s="1" t="s">
        <v>79</v>
      </c>
      <c r="B10" s="153" t="str">
        <f>IF(B4="","",1+B4)</f>
        <v/>
      </c>
    </row>
    <row r="11" spans="1:6" x14ac:dyDescent="0.2">
      <c r="A11" s="35" t="s">
        <v>80</v>
      </c>
      <c r="B11" s="153">
        <f ca="1">B3-1</f>
        <v>46135</v>
      </c>
    </row>
    <row r="12" spans="1:6" x14ac:dyDescent="0.2">
      <c r="A12" s="1" t="s">
        <v>0</v>
      </c>
    </row>
    <row r="14" spans="1:6" ht="23.25" x14ac:dyDescent="0.35">
      <c r="A14" s="36" t="s">
        <v>3</v>
      </c>
      <c r="B14" s="37"/>
      <c r="C14" s="37"/>
      <c r="D14" s="37"/>
      <c r="E14" s="37"/>
      <c r="F14" s="37"/>
    </row>
    <row r="15" spans="1:6" x14ac:dyDescent="0.2">
      <c r="B15" s="38"/>
      <c r="C15" s="39"/>
      <c r="D15" s="39"/>
    </row>
    <row r="16" spans="1:6" ht="13.5" thickBot="1" x14ac:dyDescent="0.25">
      <c r="A16" s="40" t="s">
        <v>4</v>
      </c>
      <c r="B16" s="40" t="s">
        <v>5</v>
      </c>
      <c r="C16" s="41" t="s">
        <v>6</v>
      </c>
      <c r="D16" s="41"/>
      <c r="E16" s="40" t="s">
        <v>113</v>
      </c>
      <c r="F16" s="40" t="s">
        <v>7</v>
      </c>
    </row>
    <row r="17" spans="1:6" ht="13.5" thickTop="1" x14ac:dyDescent="0.2">
      <c r="A17" s="10"/>
      <c r="B17" s="11"/>
      <c r="C17" s="154" t="str">
        <f t="shared" ref="C17:C28" si="0">IF(A17&gt;0,IF(B17&gt;0,ROUND((B17-A17+1)/7,4),""),"")</f>
        <v/>
      </c>
      <c r="D17" s="155"/>
      <c r="E17" s="205" t="str">
        <f>IF(C17="","",IF(D7&lt;B6,B6,IF(D7&gt;B5,B5,D7)))</f>
        <v/>
      </c>
      <c r="F17" s="161" t="str">
        <f>IF(C17="", "",ROUND(C17*E17,2))</f>
        <v/>
      </c>
    </row>
    <row r="18" spans="1:6" x14ac:dyDescent="0.2">
      <c r="A18" s="12"/>
      <c r="B18" s="8"/>
      <c r="C18" s="156" t="str">
        <f t="shared" si="0"/>
        <v/>
      </c>
      <c r="D18" s="157"/>
      <c r="E18" s="206" t="str">
        <f>IF(C18="","",IF(D7&lt;B6,B6,IF(D7&gt;B5,B5,D7)))</f>
        <v/>
      </c>
      <c r="F18" s="162" t="str">
        <f>IF(C18="","",ROUND(C18*E18,2))</f>
        <v/>
      </c>
    </row>
    <row r="19" spans="1:6" x14ac:dyDescent="0.2">
      <c r="A19" s="12"/>
      <c r="B19" s="8"/>
      <c r="C19" s="156" t="str">
        <f t="shared" si="0"/>
        <v/>
      </c>
      <c r="D19" s="157"/>
      <c r="E19" s="206" t="str">
        <f>IF(C19="","",IF(D7&lt;B6,B6,IF(D7&gt;B5,B5,D7)))</f>
        <v/>
      </c>
      <c r="F19" s="162" t="str">
        <f>IF(C19="","",ROUND(C19*E19,2))</f>
        <v/>
      </c>
    </row>
    <row r="20" spans="1:6" x14ac:dyDescent="0.2">
      <c r="A20" s="12"/>
      <c r="B20" s="8"/>
      <c r="C20" s="156" t="str">
        <f t="shared" si="0"/>
        <v/>
      </c>
      <c r="D20" s="157"/>
      <c r="E20" s="206" t="str">
        <f>IF(C20="","",IF(D7&lt;B6,B6,IF(D7&gt;B5,B5,D7)))</f>
        <v/>
      </c>
      <c r="F20" s="162" t="str">
        <f>IF(C20="","",ROUND(C20*E20,2))</f>
        <v/>
      </c>
    </row>
    <row r="21" spans="1:6" x14ac:dyDescent="0.2">
      <c r="A21" s="12"/>
      <c r="B21" s="8"/>
      <c r="C21" s="156" t="str">
        <f t="shared" si="0"/>
        <v/>
      </c>
      <c r="D21" s="157"/>
      <c r="E21" s="206" t="str">
        <f>IF(C21="","",IF(D7&lt;B6,B6,IF(D7&gt;B5,B5,D7)))</f>
        <v/>
      </c>
      <c r="F21" s="162" t="str">
        <f t="shared" ref="F21:F28" si="1">IF(C21="", "",ROUND(C21*E21,2))</f>
        <v/>
      </c>
    </row>
    <row r="22" spans="1:6" x14ac:dyDescent="0.2">
      <c r="A22" s="12"/>
      <c r="B22" s="8"/>
      <c r="C22" s="156" t="str">
        <f t="shared" si="0"/>
        <v/>
      </c>
      <c r="D22" s="157"/>
      <c r="E22" s="206" t="str">
        <f>IF(C22="","",IF(D7&lt;B6,B6,IF(D7&gt;B5,B5,D7)))</f>
        <v/>
      </c>
      <c r="F22" s="162" t="str">
        <f t="shared" si="1"/>
        <v/>
      </c>
    </row>
    <row r="23" spans="1:6" x14ac:dyDescent="0.2">
      <c r="A23" s="12"/>
      <c r="B23" s="8"/>
      <c r="C23" s="156" t="str">
        <f t="shared" si="0"/>
        <v/>
      </c>
      <c r="D23" s="157"/>
      <c r="E23" s="206" t="str">
        <f>IF(C23="","",IF(D7&lt;B6,B6,IF(D7&gt;B5,B5,D7)))</f>
        <v/>
      </c>
      <c r="F23" s="162" t="str">
        <f t="shared" si="1"/>
        <v/>
      </c>
    </row>
    <row r="24" spans="1:6" x14ac:dyDescent="0.2">
      <c r="A24" s="12"/>
      <c r="B24" s="8"/>
      <c r="C24" s="156" t="str">
        <f t="shared" si="0"/>
        <v/>
      </c>
      <c r="D24" s="157"/>
      <c r="E24" s="206" t="str">
        <f>IF(C24="","",IF(D7&lt;B6,B6,IF(D7&gt;B5,B5,D7)))</f>
        <v/>
      </c>
      <c r="F24" s="162" t="str">
        <f t="shared" si="1"/>
        <v/>
      </c>
    </row>
    <row r="25" spans="1:6" x14ac:dyDescent="0.2">
      <c r="A25" s="12"/>
      <c r="B25" s="8"/>
      <c r="C25" s="156" t="str">
        <f t="shared" si="0"/>
        <v/>
      </c>
      <c r="D25" s="157"/>
      <c r="E25" s="206" t="str">
        <f>IF(C25="","",IF(D7&lt;B6,B6,IF(D7&gt;B5,B5,D7)))</f>
        <v/>
      </c>
      <c r="F25" s="162" t="str">
        <f t="shared" si="1"/>
        <v/>
      </c>
    </row>
    <row r="26" spans="1:6" x14ac:dyDescent="0.2">
      <c r="A26" s="12"/>
      <c r="B26" s="8"/>
      <c r="C26" s="156" t="str">
        <f t="shared" si="0"/>
        <v/>
      </c>
      <c r="D26" s="157"/>
      <c r="E26" s="206" t="str">
        <f>IF(C26="","",IF(D7&lt;B6,B6,IF(D7&gt;B5,B5,D7)))</f>
        <v/>
      </c>
      <c r="F26" s="162" t="str">
        <f t="shared" si="1"/>
        <v/>
      </c>
    </row>
    <row r="27" spans="1:6" x14ac:dyDescent="0.2">
      <c r="A27" s="12"/>
      <c r="B27" s="8"/>
      <c r="C27" s="156" t="str">
        <f t="shared" si="0"/>
        <v/>
      </c>
      <c r="D27" s="157"/>
      <c r="E27" s="206" t="str">
        <f>IF(C27="","",IF(D7&lt;B6,B6,IF(D7&gt;B5,B5,D7)))</f>
        <v/>
      </c>
      <c r="F27" s="162" t="str">
        <f t="shared" si="1"/>
        <v/>
      </c>
    </row>
    <row r="28" spans="1:6" ht="13.5" thickBot="1" x14ac:dyDescent="0.25">
      <c r="A28" s="13"/>
      <c r="B28" s="14"/>
      <c r="C28" s="158" t="str">
        <f t="shared" si="0"/>
        <v/>
      </c>
      <c r="D28" s="159"/>
      <c r="E28" s="207" t="str">
        <f>IF(C28="","",IF(D7&lt;B6,B6,IF(D7&gt;B5,B5,D7)))</f>
        <v/>
      </c>
      <c r="F28" s="163" t="str">
        <f t="shared" si="1"/>
        <v/>
      </c>
    </row>
    <row r="29" spans="1:6" ht="13.5" thickTop="1" x14ac:dyDescent="0.2">
      <c r="B29" s="42" t="s">
        <v>151</v>
      </c>
      <c r="C29" s="42"/>
      <c r="D29" s="160">
        <f>IF(SUM(C17:C28)&gt;0,ROUND(SUM(C17:C28),4),0)</f>
        <v>0</v>
      </c>
      <c r="E29" s="44" t="s">
        <v>152</v>
      </c>
      <c r="F29" s="164">
        <f>IF(SUM(F17:F28)&gt;0,SUM(F17:F28),0)</f>
        <v>0</v>
      </c>
    </row>
    <row r="31" spans="1:6" ht="25.5" x14ac:dyDescent="0.2">
      <c r="A31" s="1" t="s">
        <v>8</v>
      </c>
      <c r="B31" s="165">
        <f>D29</f>
        <v>0</v>
      </c>
      <c r="C31" s="35" t="s">
        <v>9</v>
      </c>
      <c r="D31" s="166" t="e">
        <f>IF(B5&lt;D7,B5,D7)</f>
        <v>#N/A</v>
      </c>
      <c r="E31" s="46" t="s">
        <v>10</v>
      </c>
      <c r="F31" s="152" t="e">
        <f>IF(F29&lt;&gt;0,IF(D31&lt;&gt;F29,F29,ROUND(+B31*D31,2)),ROUND(+B31*D31,2))</f>
        <v>#N/A</v>
      </c>
    </row>
    <row r="33" spans="1:7" x14ac:dyDescent="0.2">
      <c r="B33" s="45"/>
      <c r="C33" s="35"/>
      <c r="D33" s="34"/>
      <c r="E33" s="44" t="s">
        <v>89</v>
      </c>
      <c r="F33" s="2"/>
    </row>
    <row r="35" spans="1:7" x14ac:dyDescent="0.2">
      <c r="D35" s="42" t="s">
        <v>11</v>
      </c>
      <c r="E35" s="42"/>
      <c r="F35" s="167" t="e">
        <f>F33-F31</f>
        <v>#N/A</v>
      </c>
    </row>
    <row r="37" spans="1:7" x14ac:dyDescent="0.2">
      <c r="A37" s="1" t="s">
        <v>12</v>
      </c>
    </row>
    <row r="42" spans="1:7" x14ac:dyDescent="0.2">
      <c r="A42" s="47" t="s">
        <v>77</v>
      </c>
      <c r="B42" s="48"/>
      <c r="C42" s="49"/>
      <c r="D42" s="50"/>
      <c r="E42" s="51"/>
      <c r="F42" s="51"/>
    </row>
    <row r="43" spans="1:7" ht="12.75" customHeight="1" x14ac:dyDescent="0.2">
      <c r="A43" s="52"/>
      <c r="B43" s="53"/>
      <c r="C43" s="53"/>
      <c r="D43" s="53"/>
      <c r="E43" s="53"/>
      <c r="F43" s="53"/>
      <c r="G43" s="54"/>
    </row>
    <row r="44" spans="1:7" x14ac:dyDescent="0.2">
      <c r="A44" s="55"/>
      <c r="B44" s="53"/>
      <c r="C44" s="53"/>
      <c r="D44" s="53"/>
      <c r="E44" s="53"/>
      <c r="F44" s="53"/>
      <c r="G44" s="56"/>
    </row>
    <row r="45" spans="1:7" x14ac:dyDescent="0.2">
      <c r="A45" s="55"/>
      <c r="B45" s="53"/>
      <c r="C45" s="53"/>
      <c r="D45" s="53"/>
      <c r="E45" s="53"/>
      <c r="F45" s="53"/>
      <c r="G45" s="54"/>
    </row>
    <row r="46" spans="1:7" x14ac:dyDescent="0.2">
      <c r="A46" s="55"/>
      <c r="B46" s="53"/>
      <c r="C46" s="53"/>
      <c r="D46" s="53"/>
      <c r="E46" s="53"/>
      <c r="F46" s="53"/>
      <c r="G46" s="54"/>
    </row>
    <row r="47" spans="1:7" x14ac:dyDescent="0.2">
      <c r="A47" s="55"/>
      <c r="B47" s="53"/>
      <c r="C47" s="53"/>
      <c r="D47" s="53"/>
      <c r="E47" s="53"/>
      <c r="F47" s="53"/>
      <c r="G47" s="54"/>
    </row>
    <row r="48" spans="1:7" x14ac:dyDescent="0.2">
      <c r="A48" s="55"/>
      <c r="B48" s="53"/>
      <c r="C48" s="53"/>
      <c r="D48" s="53"/>
      <c r="E48" s="53"/>
      <c r="F48" s="53"/>
      <c r="G48" s="54"/>
    </row>
    <row r="49" spans="1:7" x14ac:dyDescent="0.2">
      <c r="A49" s="55"/>
      <c r="B49" s="53"/>
      <c r="C49" s="53"/>
      <c r="D49" s="53"/>
      <c r="E49" s="53"/>
      <c r="F49" s="53"/>
      <c r="G49" s="54"/>
    </row>
    <row r="50" spans="1:7" x14ac:dyDescent="0.2">
      <c r="A50" s="55"/>
      <c r="B50" s="53"/>
      <c r="C50" s="53"/>
      <c r="D50" s="53"/>
      <c r="E50" s="53"/>
      <c r="F50" s="53"/>
      <c r="G50" s="54"/>
    </row>
    <row r="51" spans="1:7" x14ac:dyDescent="0.2">
      <c r="A51" s="55"/>
      <c r="B51" s="53"/>
      <c r="C51" s="53"/>
      <c r="D51" s="53"/>
      <c r="E51" s="53"/>
      <c r="F51" s="53"/>
      <c r="G51" s="50"/>
    </row>
    <row r="52" spans="1:7" x14ac:dyDescent="0.2">
      <c r="A52" s="55"/>
      <c r="B52" s="53"/>
      <c r="C52" s="53"/>
      <c r="D52" s="53"/>
      <c r="E52" s="53"/>
      <c r="F52" s="53"/>
      <c r="G52" s="56"/>
    </row>
    <row r="53" spans="1:7" x14ac:dyDescent="0.2">
      <c r="A53" s="55"/>
      <c r="B53" s="53"/>
      <c r="C53" s="53"/>
      <c r="D53" s="53"/>
      <c r="E53" s="53"/>
      <c r="F53" s="53"/>
      <c r="G53" s="50"/>
    </row>
    <row r="54" spans="1:7" x14ac:dyDescent="0.2">
      <c r="A54" s="55"/>
      <c r="B54" s="53"/>
      <c r="C54" s="53"/>
      <c r="D54" s="53"/>
      <c r="E54" s="53"/>
      <c r="F54" s="53"/>
      <c r="G54" s="56"/>
    </row>
    <row r="55" spans="1:7" x14ac:dyDescent="0.2">
      <c r="A55" s="55"/>
      <c r="B55" s="53"/>
      <c r="C55" s="53"/>
      <c r="D55" s="53"/>
      <c r="E55" s="53"/>
      <c r="F55" s="57"/>
      <c r="G55" s="51"/>
    </row>
    <row r="56" spans="1:7" x14ac:dyDescent="0.2">
      <c r="A56" s="55"/>
      <c r="B56" s="53"/>
      <c r="C56" s="53"/>
      <c r="D56" s="53"/>
      <c r="E56" s="53"/>
      <c r="F56" s="53"/>
    </row>
    <row r="57" spans="1:7" x14ac:dyDescent="0.2">
      <c r="A57" s="55"/>
      <c r="B57" s="53"/>
      <c r="C57" s="53"/>
      <c r="D57" s="53"/>
      <c r="E57" s="53"/>
      <c r="F57" s="53"/>
    </row>
    <row r="58" spans="1:7" x14ac:dyDescent="0.2">
      <c r="A58" s="55"/>
      <c r="B58" s="53"/>
      <c r="C58" s="53"/>
      <c r="D58" s="53"/>
      <c r="E58" s="53"/>
      <c r="F58" s="53"/>
    </row>
    <row r="59" spans="1:7" s="22" customFormat="1" ht="23.25" x14ac:dyDescent="0.35">
      <c r="A59" s="36" t="s">
        <v>13</v>
      </c>
      <c r="B59" s="37"/>
      <c r="C59" s="37"/>
      <c r="D59" s="37"/>
      <c r="E59" s="37"/>
      <c r="F59" s="37"/>
    </row>
    <row r="60" spans="1:7" x14ac:dyDescent="0.2">
      <c r="B60" s="38"/>
      <c r="C60" s="39"/>
      <c r="D60" s="39"/>
    </row>
    <row r="61" spans="1:7" ht="13.5" thickBot="1" x14ac:dyDescent="0.25">
      <c r="A61" s="40" t="s">
        <v>4</v>
      </c>
      <c r="B61" s="40" t="s">
        <v>5</v>
      </c>
      <c r="C61" s="41" t="s">
        <v>6</v>
      </c>
      <c r="D61" s="41"/>
      <c r="E61" s="40" t="s">
        <v>113</v>
      </c>
      <c r="F61" s="40" t="s">
        <v>7</v>
      </c>
    </row>
    <row r="62" spans="1:7" ht="13.5" thickTop="1" x14ac:dyDescent="0.2">
      <c r="A62" s="10"/>
      <c r="B62" s="11"/>
      <c r="C62" s="58"/>
      <c r="D62" s="168" t="str">
        <f t="shared" ref="D62:D73" si="2">IF(A62&gt;0,IF(B62&gt;0,ROUND((B62-A62+1)/7,4),""),"")</f>
        <v/>
      </c>
      <c r="E62" s="15"/>
      <c r="F62" s="172" t="str">
        <f t="shared" ref="F62:F73" si="3">IF(E62&gt;0,ROUND(D62*E62,2),"")</f>
        <v/>
      </c>
    </row>
    <row r="63" spans="1:7" x14ac:dyDescent="0.2">
      <c r="A63" s="12"/>
      <c r="B63" s="8"/>
      <c r="C63" s="59"/>
      <c r="D63" s="169" t="str">
        <f t="shared" si="2"/>
        <v/>
      </c>
      <c r="E63" s="9"/>
      <c r="F63" s="173" t="str">
        <f t="shared" si="3"/>
        <v/>
      </c>
    </row>
    <row r="64" spans="1:7" x14ac:dyDescent="0.2">
      <c r="A64" s="12"/>
      <c r="B64" s="8"/>
      <c r="C64" s="59"/>
      <c r="D64" s="169" t="str">
        <f t="shared" si="2"/>
        <v/>
      </c>
      <c r="E64" s="9"/>
      <c r="F64" s="173" t="str">
        <f t="shared" si="3"/>
        <v/>
      </c>
    </row>
    <row r="65" spans="1:6" x14ac:dyDescent="0.2">
      <c r="A65" s="12"/>
      <c r="B65" s="8"/>
      <c r="C65" s="59"/>
      <c r="D65" s="169" t="str">
        <f t="shared" si="2"/>
        <v/>
      </c>
      <c r="E65" s="9"/>
      <c r="F65" s="173" t="str">
        <f t="shared" si="3"/>
        <v/>
      </c>
    </row>
    <row r="66" spans="1:6" x14ac:dyDescent="0.2">
      <c r="A66" s="12"/>
      <c r="B66" s="8"/>
      <c r="C66" s="59"/>
      <c r="D66" s="169" t="str">
        <f t="shared" si="2"/>
        <v/>
      </c>
      <c r="E66" s="9"/>
      <c r="F66" s="173" t="str">
        <f t="shared" si="3"/>
        <v/>
      </c>
    </row>
    <row r="67" spans="1:6" x14ac:dyDescent="0.2">
      <c r="A67" s="12"/>
      <c r="B67" s="8"/>
      <c r="C67" s="59"/>
      <c r="D67" s="169" t="str">
        <f t="shared" si="2"/>
        <v/>
      </c>
      <c r="E67" s="9"/>
      <c r="F67" s="173" t="str">
        <f t="shared" si="3"/>
        <v/>
      </c>
    </row>
    <row r="68" spans="1:6" x14ac:dyDescent="0.2">
      <c r="A68" s="12"/>
      <c r="B68" s="8"/>
      <c r="C68" s="59"/>
      <c r="D68" s="169" t="str">
        <f t="shared" si="2"/>
        <v/>
      </c>
      <c r="E68" s="9"/>
      <c r="F68" s="173" t="str">
        <f t="shared" si="3"/>
        <v/>
      </c>
    </row>
    <row r="69" spans="1:6" x14ac:dyDescent="0.2">
      <c r="A69" s="12"/>
      <c r="B69" s="8"/>
      <c r="C69" s="59"/>
      <c r="D69" s="169" t="str">
        <f t="shared" si="2"/>
        <v/>
      </c>
      <c r="E69" s="9"/>
      <c r="F69" s="173" t="str">
        <f t="shared" si="3"/>
        <v/>
      </c>
    </row>
    <row r="70" spans="1:6" x14ac:dyDescent="0.2">
      <c r="A70" s="12"/>
      <c r="B70" s="8"/>
      <c r="C70" s="59"/>
      <c r="D70" s="169" t="str">
        <f t="shared" si="2"/>
        <v/>
      </c>
      <c r="E70" s="9"/>
      <c r="F70" s="173" t="str">
        <f t="shared" si="3"/>
        <v/>
      </c>
    </row>
    <row r="71" spans="1:6" x14ac:dyDescent="0.2">
      <c r="A71" s="12"/>
      <c r="B71" s="8"/>
      <c r="C71" s="59"/>
      <c r="D71" s="169" t="str">
        <f t="shared" si="2"/>
        <v/>
      </c>
      <c r="E71" s="9"/>
      <c r="F71" s="173" t="str">
        <f t="shared" si="3"/>
        <v/>
      </c>
    </row>
    <row r="72" spans="1:6" x14ac:dyDescent="0.2">
      <c r="A72" s="12"/>
      <c r="B72" s="8"/>
      <c r="C72" s="59"/>
      <c r="D72" s="169" t="str">
        <f t="shared" si="2"/>
        <v/>
      </c>
      <c r="E72" s="9"/>
      <c r="F72" s="173" t="str">
        <f t="shared" si="3"/>
        <v/>
      </c>
    </row>
    <row r="73" spans="1:6" ht="13.5" thickBot="1" x14ac:dyDescent="0.25">
      <c r="A73" s="13"/>
      <c r="B73" s="14"/>
      <c r="C73" s="60"/>
      <c r="D73" s="170" t="str">
        <f t="shared" si="2"/>
        <v/>
      </c>
      <c r="E73" s="16"/>
      <c r="F73" s="174" t="str">
        <f t="shared" si="3"/>
        <v/>
      </c>
    </row>
    <row r="74" spans="1:6" ht="13.5" thickTop="1" x14ac:dyDescent="0.2">
      <c r="B74" s="42" t="s">
        <v>97</v>
      </c>
      <c r="C74" s="42"/>
      <c r="D74" s="171">
        <f>IF(SUM(D62:D73)&gt;0,ROUND(SUM(D62:D73),4),0)</f>
        <v>0</v>
      </c>
      <c r="E74" s="61" t="s">
        <v>152</v>
      </c>
      <c r="F74" s="175">
        <f>IF(SUM(F62:F73)&gt;0,SUM(F62:F73),0)</f>
        <v>0</v>
      </c>
    </row>
    <row r="76" spans="1:6" x14ac:dyDescent="0.2">
      <c r="A76" s="1" t="s">
        <v>14</v>
      </c>
      <c r="B76" s="165">
        <f>D74</f>
        <v>0</v>
      </c>
      <c r="C76" s="62" t="s">
        <v>15</v>
      </c>
      <c r="D76" s="30"/>
      <c r="E76" s="46" t="s">
        <v>16</v>
      </c>
      <c r="F76" s="176">
        <f>F74</f>
        <v>0</v>
      </c>
    </row>
    <row r="77" spans="1:6" x14ac:dyDescent="0.2">
      <c r="E77" s="44"/>
    </row>
    <row r="78" spans="1:6" x14ac:dyDescent="0.2">
      <c r="B78" s="45"/>
      <c r="C78" s="35"/>
      <c r="D78" s="34"/>
      <c r="E78" s="44" t="s">
        <v>88</v>
      </c>
      <c r="F78" s="2"/>
    </row>
    <row r="80" spans="1:6" x14ac:dyDescent="0.2">
      <c r="D80" s="42" t="s">
        <v>17</v>
      </c>
      <c r="E80" s="42"/>
      <c r="F80" s="167">
        <f>F78-F76</f>
        <v>0</v>
      </c>
    </row>
    <row r="82" spans="1:6" x14ac:dyDescent="0.2">
      <c r="A82" s="1" t="s">
        <v>12</v>
      </c>
    </row>
    <row r="87" spans="1:6" x14ac:dyDescent="0.2">
      <c r="A87" s="31" t="s">
        <v>77</v>
      </c>
      <c r="B87" s="51"/>
      <c r="E87" s="51"/>
    </row>
    <row r="88" spans="1:6" ht="12.75" customHeight="1" x14ac:dyDescent="0.2">
      <c r="A88" s="63"/>
      <c r="B88" s="64"/>
      <c r="C88" s="65"/>
      <c r="D88" s="65"/>
      <c r="E88" s="64"/>
      <c r="F88" s="66"/>
    </row>
    <row r="89" spans="1:6" ht="12.75" customHeight="1" x14ac:dyDescent="0.2">
      <c r="A89" s="67"/>
      <c r="B89" s="64"/>
      <c r="C89" s="64"/>
      <c r="D89" s="64"/>
      <c r="E89" s="64"/>
      <c r="F89" s="68"/>
    </row>
    <row r="90" spans="1:6" ht="12.75" customHeight="1" x14ac:dyDescent="0.2">
      <c r="A90" s="67"/>
      <c r="B90" s="64"/>
      <c r="C90" s="64"/>
      <c r="D90" s="64"/>
      <c r="E90" s="64"/>
      <c r="F90" s="68"/>
    </row>
    <row r="91" spans="1:6" ht="12.75" customHeight="1" x14ac:dyDescent="0.2">
      <c r="A91" s="67"/>
      <c r="B91" s="64"/>
      <c r="C91" s="64"/>
      <c r="D91" s="64"/>
      <c r="E91" s="64"/>
      <c r="F91" s="68"/>
    </row>
    <row r="92" spans="1:6" ht="12.75" customHeight="1" x14ac:dyDescent="0.2">
      <c r="A92" s="67"/>
      <c r="B92" s="64"/>
      <c r="C92" s="64"/>
      <c r="D92" s="64"/>
      <c r="E92" s="64"/>
      <c r="F92" s="68"/>
    </row>
    <row r="93" spans="1:6" ht="12.75" customHeight="1" x14ac:dyDescent="0.2">
      <c r="A93" s="67"/>
      <c r="B93" s="64"/>
      <c r="C93" s="64"/>
      <c r="D93" s="64"/>
      <c r="E93" s="64"/>
      <c r="F93" s="68"/>
    </row>
    <row r="94" spans="1:6" ht="12.75" customHeight="1" x14ac:dyDescent="0.2">
      <c r="A94" s="67"/>
      <c r="B94" s="64"/>
      <c r="C94" s="64"/>
      <c r="D94" s="64"/>
      <c r="E94" s="64"/>
      <c r="F94" s="68"/>
    </row>
    <row r="95" spans="1:6" ht="12.75" customHeight="1" x14ac:dyDescent="0.2">
      <c r="A95" s="67"/>
      <c r="B95" s="64"/>
      <c r="C95" s="64"/>
      <c r="D95" s="64"/>
      <c r="E95" s="64"/>
      <c r="F95" s="68"/>
    </row>
    <row r="96" spans="1:6" ht="12.75" customHeight="1" x14ac:dyDescent="0.2">
      <c r="A96" s="67"/>
      <c r="B96" s="64"/>
      <c r="C96" s="64"/>
      <c r="D96" s="64"/>
      <c r="E96" s="64"/>
      <c r="F96" s="68"/>
    </row>
    <row r="97" spans="1:6" ht="12.75" customHeight="1" x14ac:dyDescent="0.2">
      <c r="A97" s="67"/>
      <c r="B97" s="64"/>
      <c r="C97" s="64"/>
      <c r="D97" s="64"/>
      <c r="E97" s="64"/>
      <c r="F97" s="68"/>
    </row>
    <row r="98" spans="1:6" ht="12.75" customHeight="1" x14ac:dyDescent="0.2">
      <c r="A98" s="67"/>
      <c r="B98" s="64"/>
      <c r="C98" s="64"/>
      <c r="D98" s="64"/>
      <c r="E98" s="64"/>
      <c r="F98" s="68"/>
    </row>
    <row r="99" spans="1:6" ht="23.25" x14ac:dyDescent="0.35">
      <c r="A99" s="36" t="s">
        <v>90</v>
      </c>
      <c r="B99" s="37"/>
      <c r="C99" s="37"/>
      <c r="D99" s="37"/>
      <c r="E99" s="37"/>
      <c r="F99" s="37"/>
    </row>
    <row r="100" spans="1:6" ht="13.5" thickBot="1" x14ac:dyDescent="0.25">
      <c r="E100" s="69"/>
    </row>
    <row r="101" spans="1:6" ht="26.25" thickTop="1" x14ac:dyDescent="0.2">
      <c r="A101" s="70" t="s">
        <v>112</v>
      </c>
      <c r="B101" s="17"/>
      <c r="C101" s="71" t="s">
        <v>18</v>
      </c>
      <c r="D101" s="18"/>
      <c r="E101" s="72" t="s">
        <v>19</v>
      </c>
      <c r="F101" s="177">
        <f>B101*D101</f>
        <v>0</v>
      </c>
    </row>
    <row r="102" spans="1:6" x14ac:dyDescent="0.2">
      <c r="A102" s="73"/>
      <c r="B102" s="35"/>
      <c r="C102" s="35"/>
      <c r="D102" s="35"/>
      <c r="E102" s="35"/>
      <c r="F102" s="74"/>
    </row>
    <row r="103" spans="1:6" ht="26.25" thickBot="1" x14ac:dyDescent="0.25">
      <c r="A103" s="75" t="s">
        <v>20</v>
      </c>
      <c r="B103" s="178">
        <f>F101</f>
        <v>0</v>
      </c>
      <c r="C103" s="76" t="s">
        <v>21</v>
      </c>
      <c r="D103" s="179" t="e">
        <f>IF(IF(+D8&lt;B7,+D7,+F8)&gt;B5,B5,IF(+D8&lt;B7,+D7,+F8))</f>
        <v>#N/A</v>
      </c>
      <c r="E103" s="77" t="s">
        <v>91</v>
      </c>
      <c r="F103" s="180" t="e">
        <f>ROUND(B103*D103,2)</f>
        <v>#N/A</v>
      </c>
    </row>
    <row r="104" spans="1:6" ht="13.5" thickTop="1" x14ac:dyDescent="0.2">
      <c r="E104" s="35"/>
    </row>
    <row r="105" spans="1:6" x14ac:dyDescent="0.2">
      <c r="E105" s="35"/>
    </row>
    <row r="106" spans="1:6" x14ac:dyDescent="0.2">
      <c r="D106" s="44" t="s">
        <v>23</v>
      </c>
      <c r="E106" s="181" t="e">
        <f>F103</f>
        <v>#N/A</v>
      </c>
    </row>
    <row r="107" spans="1:6" ht="13.5" thickBot="1" x14ac:dyDescent="0.25">
      <c r="B107" s="42" t="s">
        <v>24</v>
      </c>
      <c r="C107" s="42"/>
      <c r="D107" s="78"/>
      <c r="E107" s="5"/>
    </row>
    <row r="108" spans="1:6" ht="13.5" thickTop="1" x14ac:dyDescent="0.2">
      <c r="C108" s="42" t="s">
        <v>25</v>
      </c>
      <c r="D108" s="42"/>
      <c r="E108" s="182" t="e">
        <f>E107-E106</f>
        <v>#N/A</v>
      </c>
    </row>
    <row r="109" spans="1:6" x14ac:dyDescent="0.2">
      <c r="E109" s="35"/>
    </row>
    <row r="110" spans="1:6" x14ac:dyDescent="0.2">
      <c r="A110" s="1" t="s">
        <v>12</v>
      </c>
      <c r="E110" s="35"/>
    </row>
    <row r="111" spans="1:6" x14ac:dyDescent="0.2">
      <c r="E111" s="35"/>
    </row>
    <row r="112" spans="1:6" x14ac:dyDescent="0.2">
      <c r="E112" s="35"/>
    </row>
    <row r="113" spans="1:7" x14ac:dyDescent="0.2">
      <c r="E113" s="35"/>
    </row>
    <row r="114" spans="1:7" x14ac:dyDescent="0.2">
      <c r="E114" s="35"/>
    </row>
    <row r="115" spans="1:7" x14ac:dyDescent="0.2">
      <c r="A115" s="31" t="s">
        <v>77</v>
      </c>
      <c r="B115" s="51"/>
      <c r="E115" s="80"/>
    </row>
    <row r="116" spans="1:7" ht="12.75" customHeight="1" x14ac:dyDescent="0.2">
      <c r="A116" s="63"/>
      <c r="C116" s="81"/>
      <c r="D116" s="81"/>
      <c r="F116" s="81"/>
      <c r="G116" s="54"/>
    </row>
    <row r="117" spans="1:7" x14ac:dyDescent="0.2">
      <c r="A117" s="82"/>
      <c r="F117" s="83"/>
    </row>
    <row r="118" spans="1:7" x14ac:dyDescent="0.2">
      <c r="A118" s="82"/>
      <c r="F118" s="83"/>
    </row>
    <row r="119" spans="1:7" ht="14.25" x14ac:dyDescent="0.2">
      <c r="A119" s="84"/>
      <c r="B119" s="85"/>
      <c r="C119" s="64"/>
      <c r="D119" s="64"/>
      <c r="E119" s="64"/>
      <c r="F119" s="86"/>
    </row>
    <row r="120" spans="1:7" ht="14.25" x14ac:dyDescent="0.2">
      <c r="A120" s="64"/>
      <c r="B120" s="64"/>
      <c r="C120" s="64"/>
      <c r="D120" s="64"/>
      <c r="E120" s="64"/>
      <c r="F120" s="64"/>
    </row>
    <row r="121" spans="1:7" ht="14.25" x14ac:dyDescent="0.2">
      <c r="A121" s="64"/>
      <c r="B121" s="64"/>
      <c r="C121" s="64"/>
      <c r="D121" s="64"/>
      <c r="E121" s="64"/>
      <c r="F121" s="64"/>
    </row>
    <row r="122" spans="1:7" ht="14.25" x14ac:dyDescent="0.2">
      <c r="A122" s="64"/>
      <c r="B122" s="64"/>
      <c r="C122" s="64"/>
      <c r="D122" s="64"/>
      <c r="E122" s="64"/>
      <c r="F122" s="64"/>
    </row>
    <row r="123" spans="1:7" ht="23.25" x14ac:dyDescent="0.35">
      <c r="A123" s="36" t="s">
        <v>93</v>
      </c>
      <c r="B123" s="37"/>
      <c r="C123" s="37"/>
      <c r="D123" s="37"/>
      <c r="E123" s="37"/>
      <c r="F123" s="37"/>
    </row>
    <row r="124" spans="1:7" ht="13.5" thickBot="1" x14ac:dyDescent="0.25">
      <c r="A124" s="87" t="s">
        <v>86</v>
      </c>
      <c r="B124" s="30"/>
      <c r="C124" s="30"/>
      <c r="D124" s="30"/>
      <c r="E124" s="30"/>
    </row>
    <row r="125" spans="1:7" ht="25.5" customHeight="1" thickTop="1" x14ac:dyDescent="0.2">
      <c r="A125" s="70" t="s">
        <v>114</v>
      </c>
      <c r="B125" s="17">
        <v>0</v>
      </c>
      <c r="C125" s="71" t="s">
        <v>26</v>
      </c>
      <c r="D125" s="183">
        <f>IF(+D8&lt;B7,+B7,+D8)</f>
        <v>0</v>
      </c>
      <c r="E125" s="71" t="s">
        <v>27</v>
      </c>
      <c r="F125" s="184" t="e">
        <f>IF(ROUND(+B125*D125*2/3,2)&gt;B5,B5,ROUND(+B125*D125*2/3,2))</f>
        <v>#N/A</v>
      </c>
    </row>
    <row r="126" spans="1:7" x14ac:dyDescent="0.2">
      <c r="A126" s="73"/>
      <c r="B126" s="35"/>
      <c r="C126" s="35"/>
      <c r="D126" s="35"/>
      <c r="E126" s="35"/>
      <c r="F126" s="74"/>
    </row>
    <row r="127" spans="1:7" ht="38.25" x14ac:dyDescent="0.2">
      <c r="A127" s="88" t="s">
        <v>22</v>
      </c>
      <c r="B127" s="185" t="str">
        <f>$B$10</f>
        <v/>
      </c>
      <c r="C127" s="89" t="s">
        <v>115</v>
      </c>
      <c r="D127" s="185">
        <f ca="1">$B$11</f>
        <v>46135</v>
      </c>
      <c r="E127" s="90" t="s">
        <v>153</v>
      </c>
      <c r="F127" s="186" t="e">
        <f ca="1">IF((ROUND((D127-B127+1)/7,4))&lt;=300, ((ROUND((D127-B127+1)/7,4))-B516), 300-B516)</f>
        <v>#VALUE!</v>
      </c>
    </row>
    <row r="128" spans="1:7" x14ac:dyDescent="0.2">
      <c r="A128" s="73"/>
      <c r="B128" s="35"/>
      <c r="C128" s="35"/>
      <c r="D128" s="35"/>
      <c r="E128" s="35"/>
      <c r="F128" s="74"/>
    </row>
    <row r="129" spans="1:6" ht="26.25" thickBot="1" x14ac:dyDescent="0.25">
      <c r="A129" s="75" t="s">
        <v>94</v>
      </c>
      <c r="B129" s="187" t="e">
        <f ca="1">F127</f>
        <v>#VALUE!</v>
      </c>
      <c r="C129" s="76" t="s">
        <v>21</v>
      </c>
      <c r="D129" s="179" t="e">
        <f>F125</f>
        <v>#N/A</v>
      </c>
      <c r="E129" s="91" t="s">
        <v>101</v>
      </c>
      <c r="F129" s="180" t="e">
        <f ca="1">ROUND(+B129*F125,2)</f>
        <v>#VALUE!</v>
      </c>
    </row>
    <row r="130" spans="1:6" ht="14.25" thickTop="1" thickBot="1" x14ac:dyDescent="0.25">
      <c r="A130" s="92" t="s">
        <v>154</v>
      </c>
      <c r="B130" s="93"/>
      <c r="C130" s="35"/>
      <c r="D130" s="94"/>
      <c r="E130" s="35"/>
      <c r="F130" s="94"/>
    </row>
    <row r="131" spans="1:6" ht="13.5" customHeight="1" thickBot="1" x14ac:dyDescent="0.25">
      <c r="A131" s="95"/>
      <c r="B131" s="95"/>
      <c r="C131" s="20"/>
      <c r="D131" s="94"/>
      <c r="E131" s="35"/>
      <c r="F131" s="94"/>
    </row>
    <row r="132" spans="1:6" x14ac:dyDescent="0.2">
      <c r="A132" s="96"/>
      <c r="B132" s="96"/>
      <c r="C132" s="46"/>
      <c r="D132" s="94"/>
      <c r="E132" s="35"/>
      <c r="F132" s="94"/>
    </row>
    <row r="133" spans="1:6" ht="13.5" thickBot="1" x14ac:dyDescent="0.25">
      <c r="A133" s="87" t="s">
        <v>87</v>
      </c>
      <c r="B133" s="30"/>
      <c r="C133" s="30"/>
      <c r="D133" s="30"/>
      <c r="E133" s="30"/>
      <c r="F133" s="35"/>
    </row>
    <row r="134" spans="1:6" ht="25.5" customHeight="1" thickTop="1" x14ac:dyDescent="0.2">
      <c r="A134" s="70" t="s">
        <v>98</v>
      </c>
      <c r="B134" s="188">
        <f>IF(300-B31-B76&gt;0,300-B31,0)</f>
        <v>300</v>
      </c>
      <c r="C134" s="72" t="s">
        <v>95</v>
      </c>
      <c r="D134" s="189">
        <f>D74</f>
        <v>0</v>
      </c>
      <c r="E134" s="71" t="s">
        <v>28</v>
      </c>
      <c r="F134" s="190" t="e">
        <f ca="1">F127</f>
        <v>#VALUE!</v>
      </c>
    </row>
    <row r="135" spans="1:6" x14ac:dyDescent="0.2">
      <c r="A135" s="73"/>
      <c r="B135" s="35"/>
      <c r="C135" s="97"/>
      <c r="D135" s="35"/>
      <c r="E135" s="98"/>
      <c r="F135" s="99"/>
    </row>
    <row r="136" spans="1:6" ht="25.5" x14ac:dyDescent="0.2">
      <c r="A136" s="73"/>
      <c r="B136" s="35"/>
      <c r="E136" s="90" t="s">
        <v>99</v>
      </c>
      <c r="F136" s="191" t="e">
        <f ca="1">IF(300-B31-B76&gt;0,+B134-D134-F127,0)</f>
        <v>#VALUE!</v>
      </c>
    </row>
    <row r="137" spans="1:6" x14ac:dyDescent="0.2">
      <c r="A137" s="73"/>
      <c r="B137" s="35"/>
      <c r="C137" s="35"/>
      <c r="D137" s="35"/>
      <c r="E137" s="35"/>
      <c r="F137" s="74"/>
    </row>
    <row r="138" spans="1:6" ht="26.25" thickBot="1" x14ac:dyDescent="0.25">
      <c r="A138" s="75" t="s">
        <v>100</v>
      </c>
      <c r="B138" s="178" t="e">
        <f ca="1">IF(C131="",ROUND((PV(0.05/365.2425*7,F136,1))*-1,4),F136)</f>
        <v>#VALUE!</v>
      </c>
      <c r="C138" s="76" t="s">
        <v>21</v>
      </c>
      <c r="D138" s="179" t="e">
        <f>F125</f>
        <v>#N/A</v>
      </c>
      <c r="E138" s="91" t="s">
        <v>102</v>
      </c>
      <c r="F138" s="180" t="e">
        <f ca="1">ROUND(+B138*F125,2)</f>
        <v>#VALUE!</v>
      </c>
    </row>
    <row r="139" spans="1:6" ht="13.5" thickTop="1" x14ac:dyDescent="0.2">
      <c r="E139" s="35"/>
    </row>
    <row r="140" spans="1:6" x14ac:dyDescent="0.2">
      <c r="C140" s="42" t="s">
        <v>29</v>
      </c>
      <c r="D140" s="42"/>
      <c r="E140" s="181" t="e">
        <f ca="1">F138+F129</f>
        <v>#VALUE!</v>
      </c>
    </row>
    <row r="141" spans="1:6" ht="13.5" thickBot="1" x14ac:dyDescent="0.25">
      <c r="B141" s="42" t="s">
        <v>30</v>
      </c>
      <c r="C141" s="30"/>
      <c r="D141" s="100"/>
      <c r="E141" s="4"/>
    </row>
    <row r="142" spans="1:6" ht="13.5" thickTop="1" x14ac:dyDescent="0.2">
      <c r="C142" s="42" t="s">
        <v>31</v>
      </c>
      <c r="D142" s="42"/>
      <c r="E142" s="182" t="e">
        <f ca="1">E141-E140</f>
        <v>#VALUE!</v>
      </c>
    </row>
    <row r="143" spans="1:6" ht="13.5" customHeight="1" x14ac:dyDescent="0.2">
      <c r="C143" s="44"/>
      <c r="D143" s="44"/>
      <c r="E143" s="79"/>
    </row>
    <row r="144" spans="1:6" ht="16.5" customHeight="1" x14ac:dyDescent="0.2">
      <c r="A144" s="101" t="s">
        <v>165</v>
      </c>
      <c r="B144" s="101"/>
      <c r="C144" s="101"/>
      <c r="D144" s="101"/>
      <c r="E144" s="79"/>
    </row>
    <row r="145" spans="1:5" x14ac:dyDescent="0.2">
      <c r="C145" s="44"/>
      <c r="D145" s="44"/>
      <c r="E145" s="79"/>
    </row>
    <row r="146" spans="1:5" ht="13.5" thickBot="1" x14ac:dyDescent="0.25">
      <c r="A146" s="40" t="s">
        <v>4</v>
      </c>
      <c r="B146" s="40" t="s">
        <v>5</v>
      </c>
      <c r="C146" s="41" t="s">
        <v>6</v>
      </c>
      <c r="D146" s="41"/>
      <c r="E146" s="79"/>
    </row>
    <row r="147" spans="1:5" ht="13.5" thickTop="1" x14ac:dyDescent="0.2">
      <c r="A147" s="10"/>
      <c r="B147" s="11"/>
      <c r="C147" s="154" t="str">
        <f t="shared" ref="C147:C158" si="4">IF(A147&gt;0,IF(B147&gt;0,ROUND((B147-A147+1)/7,4),""),"")</f>
        <v/>
      </c>
      <c r="D147" s="155"/>
      <c r="E147" s="79"/>
    </row>
    <row r="148" spans="1:5" x14ac:dyDescent="0.2">
      <c r="A148" s="12"/>
      <c r="B148" s="8"/>
      <c r="C148" s="156" t="str">
        <f t="shared" si="4"/>
        <v/>
      </c>
      <c r="D148" s="157"/>
      <c r="E148" s="79"/>
    </row>
    <row r="149" spans="1:5" x14ac:dyDescent="0.2">
      <c r="A149" s="12"/>
      <c r="B149" s="8"/>
      <c r="C149" s="156" t="str">
        <f t="shared" si="4"/>
        <v/>
      </c>
      <c r="D149" s="157"/>
      <c r="E149" s="79"/>
    </row>
    <row r="150" spans="1:5" x14ac:dyDescent="0.2">
      <c r="A150" s="12"/>
      <c r="B150" s="8"/>
      <c r="C150" s="156" t="str">
        <f t="shared" si="4"/>
        <v/>
      </c>
      <c r="D150" s="157"/>
      <c r="E150" s="79"/>
    </row>
    <row r="151" spans="1:5" x14ac:dyDescent="0.2">
      <c r="A151" s="12"/>
      <c r="B151" s="8"/>
      <c r="C151" s="156" t="str">
        <f t="shared" si="4"/>
        <v/>
      </c>
      <c r="D151" s="157"/>
      <c r="E151" s="79"/>
    </row>
    <row r="152" spans="1:5" x14ac:dyDescent="0.2">
      <c r="A152" s="12"/>
      <c r="B152" s="8"/>
      <c r="C152" s="156" t="str">
        <f t="shared" si="4"/>
        <v/>
      </c>
      <c r="D152" s="157"/>
      <c r="E152" s="79"/>
    </row>
    <row r="153" spans="1:5" x14ac:dyDescent="0.2">
      <c r="A153" s="12"/>
      <c r="B153" s="8"/>
      <c r="C153" s="156" t="str">
        <f t="shared" si="4"/>
        <v/>
      </c>
      <c r="D153" s="157"/>
      <c r="E153" s="79"/>
    </row>
    <row r="154" spans="1:5" x14ac:dyDescent="0.2">
      <c r="A154" s="12"/>
      <c r="B154" s="8"/>
      <c r="C154" s="156" t="str">
        <f t="shared" si="4"/>
        <v/>
      </c>
      <c r="D154" s="157"/>
      <c r="E154" s="79"/>
    </row>
    <row r="155" spans="1:5" x14ac:dyDescent="0.2">
      <c r="A155" s="12"/>
      <c r="B155" s="8"/>
      <c r="C155" s="156" t="str">
        <f t="shared" si="4"/>
        <v/>
      </c>
      <c r="D155" s="157"/>
      <c r="E155" s="79"/>
    </row>
    <row r="156" spans="1:5" x14ac:dyDescent="0.2">
      <c r="A156" s="12"/>
      <c r="B156" s="8"/>
      <c r="C156" s="156" t="str">
        <f t="shared" si="4"/>
        <v/>
      </c>
      <c r="D156" s="157"/>
      <c r="E156" s="79"/>
    </row>
    <row r="157" spans="1:5" x14ac:dyDescent="0.2">
      <c r="A157" s="12"/>
      <c r="B157" s="8"/>
      <c r="C157" s="156" t="str">
        <f t="shared" si="4"/>
        <v/>
      </c>
      <c r="D157" s="157"/>
      <c r="E157" s="79"/>
    </row>
    <row r="158" spans="1:5" ht="13.5" thickBot="1" x14ac:dyDescent="0.25">
      <c r="A158" s="13"/>
      <c r="B158" s="14"/>
      <c r="C158" s="158" t="str">
        <f t="shared" si="4"/>
        <v/>
      </c>
      <c r="D158" s="159"/>
      <c r="E158" s="35"/>
    </row>
    <row r="159" spans="1:5" ht="13.5" thickTop="1" x14ac:dyDescent="0.2">
      <c r="B159" s="102" t="s">
        <v>166</v>
      </c>
      <c r="C159" s="42"/>
      <c r="D159" s="160">
        <f>IF(SUM(C147:C158)&gt;0,ROUND(SUM(C147:C158),4),0)</f>
        <v>0</v>
      </c>
      <c r="E159" s="35"/>
    </row>
    <row r="160" spans="1:5" x14ac:dyDescent="0.2">
      <c r="B160" s="44"/>
      <c r="C160" s="44"/>
      <c r="D160" s="43"/>
      <c r="E160" s="35"/>
    </row>
    <row r="161" spans="1:7" x14ac:dyDescent="0.2">
      <c r="E161" s="35"/>
    </row>
    <row r="162" spans="1:7" x14ac:dyDescent="0.2">
      <c r="E162" s="35"/>
    </row>
    <row r="163" spans="1:7" x14ac:dyDescent="0.2">
      <c r="E163" s="35"/>
    </row>
    <row r="165" spans="1:7" x14ac:dyDescent="0.2">
      <c r="A165" s="103" t="s">
        <v>77</v>
      </c>
      <c r="B165" s="51"/>
      <c r="C165" s="51"/>
      <c r="D165" s="51"/>
      <c r="E165" s="51"/>
    </row>
    <row r="166" spans="1:7" ht="14.25" customHeight="1" x14ac:dyDescent="0.2">
      <c r="A166" s="67"/>
      <c r="B166" s="64"/>
      <c r="C166" s="64"/>
      <c r="D166" s="64"/>
      <c r="E166" s="64"/>
      <c r="F166" s="65"/>
      <c r="G166" s="54"/>
    </row>
    <row r="167" spans="1:7" ht="12.75" customHeight="1" x14ac:dyDescent="0.2">
      <c r="A167" s="67"/>
      <c r="B167" s="64"/>
      <c r="C167" s="64"/>
      <c r="D167" s="64"/>
      <c r="E167" s="64"/>
      <c r="F167" s="68"/>
    </row>
    <row r="168" spans="1:7" ht="12.75" customHeight="1" x14ac:dyDescent="0.2">
      <c r="A168" s="67"/>
      <c r="B168" s="64"/>
      <c r="C168" s="64"/>
      <c r="D168" s="64"/>
      <c r="E168" s="64"/>
      <c r="F168" s="68"/>
    </row>
    <row r="169" spans="1:7" ht="12.75" customHeight="1" x14ac:dyDescent="0.2">
      <c r="A169" s="67"/>
      <c r="B169" s="64"/>
      <c r="C169" s="64"/>
      <c r="D169" s="64"/>
      <c r="E169" s="64"/>
      <c r="F169" s="68"/>
    </row>
    <row r="170" spans="1:7" ht="12.75" customHeight="1" x14ac:dyDescent="0.2">
      <c r="A170" s="67"/>
      <c r="B170" s="64"/>
      <c r="C170" s="64"/>
      <c r="D170" s="64"/>
      <c r="E170" s="64"/>
      <c r="F170" s="64"/>
      <c r="G170" s="54"/>
    </row>
    <row r="171" spans="1:7" ht="12.75" customHeight="1" x14ac:dyDescent="0.2">
      <c r="A171" s="67"/>
      <c r="B171" s="64"/>
      <c r="C171" s="64"/>
      <c r="D171" s="64"/>
      <c r="E171" s="64"/>
      <c r="F171" s="64"/>
      <c r="G171" s="54"/>
    </row>
    <row r="172" spans="1:7" ht="12.75" customHeight="1" x14ac:dyDescent="0.2">
      <c r="A172" s="67"/>
      <c r="B172" s="64"/>
      <c r="C172" s="64"/>
      <c r="D172" s="64"/>
      <c r="E172" s="64"/>
      <c r="F172" s="64"/>
      <c r="G172" s="54"/>
    </row>
    <row r="173" spans="1:7" x14ac:dyDescent="0.2">
      <c r="A173" s="104"/>
      <c r="B173" s="35"/>
      <c r="C173" s="35"/>
      <c r="D173" s="35"/>
      <c r="E173" s="35"/>
      <c r="F173" s="105"/>
    </row>
    <row r="174" spans="1:7" x14ac:dyDescent="0.2">
      <c r="A174" s="104"/>
      <c r="B174" s="35"/>
      <c r="C174" s="35"/>
      <c r="D174" s="35"/>
      <c r="E174" s="35"/>
      <c r="F174" s="35"/>
      <c r="G174" s="54"/>
    </row>
    <row r="175" spans="1:7" x14ac:dyDescent="0.2">
      <c r="A175" s="106"/>
      <c r="B175" s="35"/>
      <c r="C175" s="80"/>
      <c r="D175" s="35"/>
      <c r="E175" s="80"/>
      <c r="F175" s="35"/>
      <c r="G175" s="54"/>
    </row>
    <row r="176" spans="1:7" ht="14.25" x14ac:dyDescent="0.2">
      <c r="A176" s="64"/>
      <c r="B176" s="65"/>
      <c r="C176" s="64"/>
      <c r="D176" s="65"/>
      <c r="E176" s="64"/>
      <c r="F176" s="65"/>
    </row>
    <row r="194" spans="1:7" ht="23.25" x14ac:dyDescent="0.35">
      <c r="A194" s="36" t="s">
        <v>92</v>
      </c>
      <c r="B194" s="37"/>
      <c r="C194" s="37"/>
      <c r="D194" s="37"/>
      <c r="E194" s="37"/>
      <c r="F194" s="37"/>
    </row>
    <row r="195" spans="1:7" ht="13.5" thickBot="1" x14ac:dyDescent="0.25">
      <c r="A195" s="107" t="s">
        <v>86</v>
      </c>
      <c r="B195" s="108"/>
      <c r="C195" s="108"/>
      <c r="D195" s="108"/>
      <c r="E195" s="108"/>
      <c r="F195" s="109"/>
    </row>
    <row r="196" spans="1:7" ht="24" customHeight="1" x14ac:dyDescent="0.2">
      <c r="A196" s="110" t="s">
        <v>22</v>
      </c>
      <c r="B196" s="111"/>
      <c r="C196" s="112" t="s">
        <v>115</v>
      </c>
      <c r="D196" s="192">
        <f ca="1">$B$11</f>
        <v>46135</v>
      </c>
      <c r="E196" s="113" t="s">
        <v>159</v>
      </c>
      <c r="F196" s="193">
        <f>IF(B196&gt;0,(ROUND((+D196-B196+1)/7,4)),0)</f>
        <v>0</v>
      </c>
    </row>
    <row r="197" spans="1:7" x14ac:dyDescent="0.2">
      <c r="A197" s="114"/>
      <c r="G197" s="82"/>
    </row>
    <row r="198" spans="1:7" ht="22.5" customHeight="1" thickBot="1" x14ac:dyDescent="0.25">
      <c r="A198" s="115" t="s">
        <v>94</v>
      </c>
      <c r="B198" s="194">
        <f>F196</f>
        <v>0</v>
      </c>
      <c r="C198" s="116" t="s">
        <v>21</v>
      </c>
      <c r="D198" s="194" t="e">
        <f>IF(IF(+D8&lt;B7,+D7,+F8)&gt;B5,B5,IF(+D8&lt;B7,+D7,+F8))</f>
        <v>#N/A</v>
      </c>
      <c r="E198" s="117" t="s">
        <v>160</v>
      </c>
      <c r="F198" s="195">
        <f>IF(B196&gt;0,IF(F196&gt;0,ROUND(+F196*D198,2),0),0)</f>
        <v>0</v>
      </c>
    </row>
    <row r="199" spans="1:7" ht="14.25" customHeight="1" thickTop="1" thickBot="1" x14ac:dyDescent="0.25">
      <c r="A199" s="92" t="s">
        <v>154</v>
      </c>
      <c r="B199" s="93"/>
      <c r="C199" s="35"/>
      <c r="D199" s="35"/>
      <c r="E199" s="35"/>
      <c r="F199" s="118"/>
    </row>
    <row r="200" spans="1:7" ht="13.5" customHeight="1" thickBot="1" x14ac:dyDescent="0.25">
      <c r="A200" s="95"/>
      <c r="B200" s="95"/>
      <c r="C200" s="20"/>
      <c r="D200" s="35"/>
      <c r="E200" s="35"/>
      <c r="F200" s="118"/>
    </row>
    <row r="201" spans="1:7" x14ac:dyDescent="0.2">
      <c r="A201" s="119"/>
      <c r="B201" s="119"/>
      <c r="C201" s="46"/>
      <c r="D201" s="35"/>
      <c r="E201" s="35"/>
      <c r="F201" s="118"/>
    </row>
    <row r="202" spans="1:7" ht="13.5" thickBot="1" x14ac:dyDescent="0.25">
      <c r="A202" s="107" t="s">
        <v>87</v>
      </c>
      <c r="B202" s="108"/>
      <c r="C202" s="108"/>
      <c r="D202" s="108"/>
      <c r="E202" s="108"/>
      <c r="F202" s="118"/>
    </row>
    <row r="203" spans="1:7" ht="25.5" x14ac:dyDescent="0.2">
      <c r="A203" s="120" t="s">
        <v>32</v>
      </c>
      <c r="B203" s="19"/>
      <c r="C203" s="121" t="s">
        <v>103</v>
      </c>
      <c r="D203" s="196">
        <f>VLOOKUP(B203,A319:B410,2)</f>
        <v>0</v>
      </c>
      <c r="E203" s="122" t="s">
        <v>99</v>
      </c>
      <c r="F203" s="197">
        <f>D203*52.1429</f>
        <v>0</v>
      </c>
    </row>
    <row r="204" spans="1:7" x14ac:dyDescent="0.2">
      <c r="A204" s="104"/>
      <c r="B204" s="35"/>
      <c r="C204" s="35"/>
      <c r="D204" s="35"/>
      <c r="E204" s="35"/>
      <c r="F204" s="118"/>
    </row>
    <row r="205" spans="1:7" ht="26.25" thickBot="1" x14ac:dyDescent="0.25">
      <c r="A205" s="123" t="s">
        <v>100</v>
      </c>
      <c r="B205" s="198">
        <f>IF(C200="",ROUND((PV(0.05/365.2425*7,F203,1))*-1,4),F203)</f>
        <v>0</v>
      </c>
      <c r="C205" s="124" t="s">
        <v>21</v>
      </c>
      <c r="D205" s="199" t="e">
        <f>D198</f>
        <v>#N/A</v>
      </c>
      <c r="E205" s="125" t="s">
        <v>104</v>
      </c>
      <c r="F205" s="200" t="e">
        <f>ROUND(+B205*D205,2)</f>
        <v>#N/A</v>
      </c>
    </row>
    <row r="206" spans="1:7" ht="13.5" thickTop="1" x14ac:dyDescent="0.2">
      <c r="E206" s="35"/>
    </row>
    <row r="207" spans="1:7" x14ac:dyDescent="0.2">
      <c r="C207" s="42" t="s">
        <v>105</v>
      </c>
      <c r="D207" s="42"/>
      <c r="E207" s="152" t="e">
        <f>F205+F198</f>
        <v>#N/A</v>
      </c>
    </row>
    <row r="208" spans="1:7" ht="13.5" thickBot="1" x14ac:dyDescent="0.25">
      <c r="B208" s="126" t="s">
        <v>106</v>
      </c>
      <c r="C208" s="42"/>
      <c r="D208" s="42"/>
      <c r="E208" s="3"/>
    </row>
    <row r="209" spans="1:6" ht="13.5" thickTop="1" x14ac:dyDescent="0.2">
      <c r="C209" s="126" t="s">
        <v>107</v>
      </c>
      <c r="D209" s="42"/>
      <c r="E209" s="164" t="e">
        <f>E208-E207</f>
        <v>#N/A</v>
      </c>
    </row>
    <row r="210" spans="1:6" x14ac:dyDescent="0.2">
      <c r="E210" s="127"/>
    </row>
    <row r="211" spans="1:6" x14ac:dyDescent="0.2">
      <c r="A211" s="1" t="s">
        <v>12</v>
      </c>
      <c r="E211" s="127"/>
    </row>
    <row r="212" spans="1:6" x14ac:dyDescent="0.2">
      <c r="E212" s="127"/>
    </row>
    <row r="213" spans="1:6" x14ac:dyDescent="0.2">
      <c r="E213" s="127"/>
    </row>
    <row r="214" spans="1:6" x14ac:dyDescent="0.2">
      <c r="E214" s="127"/>
    </row>
    <row r="215" spans="1:6" x14ac:dyDescent="0.2">
      <c r="E215" s="127"/>
    </row>
    <row r="216" spans="1:6" x14ac:dyDescent="0.2">
      <c r="A216" s="103" t="s">
        <v>77</v>
      </c>
      <c r="C216" s="51"/>
      <c r="E216" s="128"/>
      <c r="F216" s="51"/>
    </row>
    <row r="217" spans="1:6" ht="12.75" customHeight="1" x14ac:dyDescent="0.2">
      <c r="A217" s="129"/>
      <c r="B217" s="130"/>
      <c r="C217" s="53"/>
      <c r="D217" s="130"/>
      <c r="E217" s="53"/>
      <c r="F217" s="131"/>
    </row>
    <row r="218" spans="1:6" x14ac:dyDescent="0.2">
      <c r="A218" s="55"/>
      <c r="B218" s="53"/>
      <c r="C218" s="53"/>
      <c r="D218" s="53"/>
      <c r="E218" s="53"/>
      <c r="F218" s="57"/>
    </row>
    <row r="219" spans="1:6" x14ac:dyDescent="0.2">
      <c r="A219" s="55"/>
      <c r="B219" s="53"/>
      <c r="C219" s="53"/>
      <c r="D219" s="53"/>
      <c r="E219" s="53"/>
      <c r="F219" s="57"/>
    </row>
    <row r="220" spans="1:6" x14ac:dyDescent="0.2">
      <c r="A220" s="55"/>
      <c r="B220" s="53"/>
      <c r="C220" s="53"/>
      <c r="D220" s="53"/>
      <c r="E220" s="53"/>
      <c r="F220" s="57"/>
    </row>
    <row r="221" spans="1:6" x14ac:dyDescent="0.2">
      <c r="A221" s="55"/>
      <c r="B221" s="53"/>
      <c r="C221" s="53"/>
      <c r="D221" s="53"/>
      <c r="E221" s="53"/>
      <c r="F221" s="132"/>
    </row>
    <row r="222" spans="1:6" x14ac:dyDescent="0.2">
      <c r="A222" s="55"/>
      <c r="B222" s="53"/>
      <c r="C222" s="53"/>
      <c r="D222" s="53"/>
      <c r="E222" s="53"/>
      <c r="F222" s="131"/>
    </row>
    <row r="223" spans="1:6" x14ac:dyDescent="0.2">
      <c r="A223" s="55"/>
      <c r="B223" s="53"/>
      <c r="C223" s="53"/>
      <c r="D223" s="53"/>
      <c r="E223" s="53"/>
      <c r="F223" s="57"/>
    </row>
    <row r="224" spans="1:6" x14ac:dyDescent="0.2">
      <c r="A224" s="55"/>
      <c r="B224" s="53"/>
      <c r="C224" s="53"/>
      <c r="D224" s="53"/>
      <c r="E224" s="53"/>
      <c r="F224" s="57"/>
    </row>
    <row r="225" spans="1:7" x14ac:dyDescent="0.2">
      <c r="A225" s="55"/>
      <c r="B225" s="53"/>
      <c r="C225" s="53"/>
      <c r="D225" s="53"/>
      <c r="E225" s="53"/>
      <c r="F225" s="53"/>
      <c r="G225" s="54"/>
    </row>
    <row r="226" spans="1:7" x14ac:dyDescent="0.2">
      <c r="A226" s="55"/>
      <c r="B226" s="53"/>
      <c r="C226" s="53"/>
      <c r="D226" s="53"/>
      <c r="E226" s="53"/>
      <c r="F226" s="57"/>
    </row>
    <row r="227" spans="1:7" ht="12.75" customHeight="1" x14ac:dyDescent="0.2">
      <c r="A227" s="52"/>
      <c r="B227" s="53"/>
      <c r="C227" s="53"/>
      <c r="D227" s="53"/>
      <c r="E227" s="53"/>
      <c r="F227" s="53"/>
      <c r="G227" s="54"/>
    </row>
    <row r="228" spans="1:7" x14ac:dyDescent="0.2">
      <c r="A228" s="55"/>
      <c r="B228" s="53"/>
      <c r="C228" s="53"/>
      <c r="D228" s="53"/>
      <c r="E228" s="53"/>
      <c r="F228" s="57"/>
    </row>
    <row r="229" spans="1:7" x14ac:dyDescent="0.2">
      <c r="A229" s="55"/>
      <c r="B229" s="53"/>
      <c r="C229" s="53"/>
      <c r="D229" s="53"/>
      <c r="E229" s="53"/>
      <c r="F229" s="57"/>
    </row>
    <row r="230" spans="1:7" x14ac:dyDescent="0.2">
      <c r="A230" s="55"/>
      <c r="B230" s="53"/>
      <c r="C230" s="53"/>
      <c r="D230" s="53"/>
      <c r="E230" s="53"/>
      <c r="F230" s="57"/>
    </row>
    <row r="231" spans="1:7" x14ac:dyDescent="0.2">
      <c r="A231" s="55"/>
      <c r="B231" s="53"/>
      <c r="C231" s="53"/>
      <c r="D231" s="53"/>
      <c r="E231" s="53"/>
      <c r="F231" s="57"/>
    </row>
    <row r="232" spans="1:7" x14ac:dyDescent="0.2">
      <c r="A232" s="55"/>
      <c r="B232" s="53"/>
      <c r="C232" s="53"/>
      <c r="D232" s="53"/>
      <c r="E232" s="53"/>
      <c r="F232" s="57"/>
    </row>
    <row r="233" spans="1:7" ht="23.25" x14ac:dyDescent="0.35">
      <c r="A233" s="36" t="s">
        <v>34</v>
      </c>
      <c r="B233" s="37"/>
      <c r="C233" s="39"/>
      <c r="D233" s="39"/>
    </row>
    <row r="234" spans="1:7" ht="13.5" thickBot="1" x14ac:dyDescent="0.25"/>
    <row r="235" spans="1:7" ht="26.25" thickTop="1" x14ac:dyDescent="0.2">
      <c r="A235" s="133" t="s">
        <v>11</v>
      </c>
      <c r="B235" s="201" t="e">
        <f>F35</f>
        <v>#N/A</v>
      </c>
      <c r="E235" s="134"/>
      <c r="F235" s="34"/>
    </row>
    <row r="236" spans="1:7" ht="25.5" x14ac:dyDescent="0.2">
      <c r="A236" s="135" t="s">
        <v>17</v>
      </c>
      <c r="B236" s="202">
        <f>F80</f>
        <v>0</v>
      </c>
      <c r="F236" s="34"/>
    </row>
    <row r="237" spans="1:7" ht="25.5" x14ac:dyDescent="0.2">
      <c r="A237" s="135" t="s">
        <v>35</v>
      </c>
      <c r="B237" s="202" t="e">
        <f>E108</f>
        <v>#N/A</v>
      </c>
      <c r="F237" s="96"/>
    </row>
    <row r="238" spans="1:7" ht="25.5" x14ac:dyDescent="0.2">
      <c r="A238" s="135" t="s">
        <v>36</v>
      </c>
      <c r="B238" s="202" t="e">
        <f ca="1">E142</f>
        <v>#VALUE!</v>
      </c>
      <c r="F238" s="96"/>
    </row>
    <row r="239" spans="1:7" ht="25.5" x14ac:dyDescent="0.2">
      <c r="A239" s="135" t="s">
        <v>108</v>
      </c>
      <c r="B239" s="202" t="e">
        <f>E209</f>
        <v>#N/A</v>
      </c>
      <c r="F239" s="96"/>
    </row>
    <row r="240" spans="1:7" x14ac:dyDescent="0.2">
      <c r="A240" s="135"/>
      <c r="B240" s="136"/>
    </row>
    <row r="241" spans="1:7" x14ac:dyDescent="0.2">
      <c r="A241" s="135" t="s">
        <v>37</v>
      </c>
      <c r="B241" s="202" t="e">
        <f>SUM(B235:B239)</f>
        <v>#N/A</v>
      </c>
      <c r="E241" s="134"/>
    </row>
    <row r="242" spans="1:7" ht="25.5" x14ac:dyDescent="0.2">
      <c r="A242" s="135" t="s">
        <v>158</v>
      </c>
      <c r="B242" s="21"/>
    </row>
    <row r="243" spans="1:7" ht="26.25" thickBot="1" x14ac:dyDescent="0.25">
      <c r="A243" s="137" t="s">
        <v>116</v>
      </c>
      <c r="B243" s="203" t="e">
        <f>B242+B241</f>
        <v>#N/A</v>
      </c>
    </row>
    <row r="244" spans="1:7" ht="13.5" thickTop="1" x14ac:dyDescent="0.2">
      <c r="A244" s="35"/>
    </row>
    <row r="245" spans="1:7" x14ac:dyDescent="0.2">
      <c r="A245" s="35" t="s">
        <v>12</v>
      </c>
    </row>
    <row r="246" spans="1:7" x14ac:dyDescent="0.2">
      <c r="A246" s="35"/>
    </row>
    <row r="247" spans="1:7" x14ac:dyDescent="0.2">
      <c r="A247" s="35"/>
    </row>
    <row r="248" spans="1:7" x14ac:dyDescent="0.2">
      <c r="A248" s="35"/>
    </row>
    <row r="249" spans="1:7" x14ac:dyDescent="0.2">
      <c r="A249" s="35"/>
    </row>
    <row r="250" spans="1:7" x14ac:dyDescent="0.2">
      <c r="A250" s="138" t="s">
        <v>77</v>
      </c>
      <c r="E250" s="51"/>
    </row>
    <row r="251" spans="1:7" ht="12.75" customHeight="1" x14ac:dyDescent="0.2">
      <c r="A251" s="67"/>
      <c r="B251" s="81"/>
      <c r="C251" s="81"/>
      <c r="D251" s="81"/>
      <c r="F251" s="139"/>
    </row>
    <row r="252" spans="1:7" x14ac:dyDescent="0.2">
      <c r="A252" s="82"/>
      <c r="F252" s="83"/>
    </row>
    <row r="253" spans="1:7" x14ac:dyDescent="0.2">
      <c r="A253" s="82"/>
      <c r="F253" s="83"/>
    </row>
    <row r="254" spans="1:7" x14ac:dyDescent="0.2">
      <c r="A254" s="82"/>
      <c r="F254" s="83"/>
    </row>
    <row r="255" spans="1:7" x14ac:dyDescent="0.2">
      <c r="A255" s="82"/>
      <c r="F255" s="83"/>
    </row>
    <row r="256" spans="1:7" ht="14.25" customHeight="1" x14ac:dyDescent="0.2">
      <c r="A256" s="67"/>
      <c r="B256" s="140"/>
      <c r="C256" s="140"/>
      <c r="D256" s="140"/>
      <c r="E256" s="140"/>
      <c r="F256" s="140"/>
      <c r="G256" s="54"/>
    </row>
    <row r="257" spans="1:6" x14ac:dyDescent="0.2">
      <c r="A257" s="106"/>
      <c r="B257" s="51"/>
      <c r="C257" s="51"/>
      <c r="D257" s="51"/>
      <c r="E257" s="51"/>
      <c r="F257" s="141"/>
    </row>
    <row r="258" spans="1:6" x14ac:dyDescent="0.2">
      <c r="A258" s="35"/>
    </row>
    <row r="259" spans="1:6" x14ac:dyDescent="0.2">
      <c r="A259" s="35"/>
    </row>
    <row r="260" spans="1:6" x14ac:dyDescent="0.2">
      <c r="A260" s="35"/>
    </row>
    <row r="261" spans="1:6" x14ac:dyDescent="0.2">
      <c r="A261" s="35"/>
    </row>
    <row r="262" spans="1:6" x14ac:dyDescent="0.2">
      <c r="A262" s="35"/>
    </row>
    <row r="263" spans="1:6" x14ac:dyDescent="0.2">
      <c r="A263" s="35"/>
    </row>
    <row r="264" spans="1:6" x14ac:dyDescent="0.2">
      <c r="A264" s="142" t="s">
        <v>38</v>
      </c>
      <c r="B264" s="142" t="s">
        <v>68</v>
      </c>
      <c r="C264" s="142"/>
      <c r="D264" s="142"/>
      <c r="E264" s="142" t="s">
        <v>39</v>
      </c>
      <c r="F264" s="143" t="s">
        <v>70</v>
      </c>
    </row>
    <row r="265" spans="1:6" hidden="1" x14ac:dyDescent="0.2">
      <c r="A265" s="1" t="s">
        <v>40</v>
      </c>
    </row>
    <row r="266" spans="1:6" hidden="1" x14ac:dyDescent="0.2">
      <c r="A266" s="1" t="s">
        <v>41</v>
      </c>
      <c r="B266" s="1" t="s">
        <v>42</v>
      </c>
    </row>
    <row r="267" spans="1:6" hidden="1" x14ac:dyDescent="0.2">
      <c r="A267" s="144">
        <v>1</v>
      </c>
      <c r="B267" s="134">
        <v>1000</v>
      </c>
    </row>
    <row r="268" spans="1:6" hidden="1" x14ac:dyDescent="0.2">
      <c r="A268" s="32">
        <v>28370</v>
      </c>
      <c r="B268" s="145">
        <v>140</v>
      </c>
    </row>
    <row r="269" spans="1:6" hidden="1" x14ac:dyDescent="0.2">
      <c r="A269" s="32">
        <v>28601</v>
      </c>
      <c r="B269" s="145">
        <v>155</v>
      </c>
      <c r="C269" s="146" t="s">
        <v>43</v>
      </c>
      <c r="D269" s="146"/>
      <c r="E269" s="142"/>
      <c r="F269" s="142"/>
    </row>
    <row r="270" spans="1:6" hidden="1" x14ac:dyDescent="0.2">
      <c r="A270" s="32">
        <v>29091</v>
      </c>
      <c r="B270" s="145">
        <v>180</v>
      </c>
      <c r="C270" s="142"/>
      <c r="D270" s="142" t="s">
        <v>44</v>
      </c>
      <c r="E270" s="142"/>
      <c r="F270" s="142"/>
    </row>
    <row r="271" spans="1:6" hidden="1" x14ac:dyDescent="0.2">
      <c r="A271" s="32">
        <v>30554</v>
      </c>
      <c r="B271" s="145">
        <v>200</v>
      </c>
      <c r="C271" s="142"/>
      <c r="D271" s="142" t="s">
        <v>45</v>
      </c>
      <c r="E271" s="142"/>
      <c r="F271" s="142"/>
    </row>
    <row r="272" spans="1:6" hidden="1" x14ac:dyDescent="0.2">
      <c r="A272" s="32">
        <v>31296</v>
      </c>
      <c r="B272" s="145">
        <v>225</v>
      </c>
      <c r="C272" s="142"/>
      <c r="D272" s="142" t="s">
        <v>46</v>
      </c>
      <c r="E272" s="142"/>
      <c r="F272" s="142"/>
    </row>
    <row r="273" spans="1:6" hidden="1" x14ac:dyDescent="0.2">
      <c r="A273" s="32">
        <v>31927</v>
      </c>
      <c r="B273" s="145">
        <v>235</v>
      </c>
      <c r="C273" s="142"/>
      <c r="D273" s="142" t="s">
        <v>47</v>
      </c>
      <c r="E273" s="142"/>
      <c r="F273" s="142"/>
    </row>
    <row r="274" spans="1:6" hidden="1" x14ac:dyDescent="0.2">
      <c r="A274" s="32">
        <v>32325</v>
      </c>
      <c r="B274" s="145">
        <v>245</v>
      </c>
      <c r="C274" s="142"/>
      <c r="D274" s="142" t="s">
        <v>48</v>
      </c>
      <c r="E274" s="142"/>
      <c r="F274" s="142"/>
    </row>
    <row r="275" spans="1:6" hidden="1" x14ac:dyDescent="0.2">
      <c r="A275" s="32">
        <v>33064</v>
      </c>
      <c r="B275" s="145">
        <v>255</v>
      </c>
    </row>
    <row r="276" spans="1:6" hidden="1" x14ac:dyDescent="0.2">
      <c r="A276" s="32">
        <v>33420</v>
      </c>
      <c r="B276" s="145">
        <v>265</v>
      </c>
      <c r="C276" s="142" t="s">
        <v>49</v>
      </c>
      <c r="D276" s="142"/>
      <c r="E276" s="142"/>
    </row>
    <row r="277" spans="1:6" hidden="1" x14ac:dyDescent="0.2">
      <c r="A277" s="32">
        <v>34486</v>
      </c>
      <c r="B277" s="145">
        <v>310</v>
      </c>
      <c r="C277" s="142"/>
      <c r="D277" s="142" t="s">
        <v>50</v>
      </c>
      <c r="E277" s="142"/>
    </row>
    <row r="278" spans="1:6" hidden="1" x14ac:dyDescent="0.2">
      <c r="A278" s="32">
        <v>34700</v>
      </c>
      <c r="B278" s="145">
        <v>350</v>
      </c>
      <c r="C278" s="142"/>
      <c r="D278" s="142" t="s">
        <v>51</v>
      </c>
      <c r="E278" s="142"/>
    </row>
    <row r="279" spans="1:6" hidden="1" x14ac:dyDescent="0.2">
      <c r="A279" s="32">
        <v>35065</v>
      </c>
      <c r="B279" s="145">
        <v>409</v>
      </c>
      <c r="C279" s="142"/>
      <c r="D279" s="142" t="s">
        <v>52</v>
      </c>
      <c r="E279" s="142"/>
    </row>
    <row r="280" spans="1:6" hidden="1" x14ac:dyDescent="0.2">
      <c r="A280" s="32">
        <v>35431</v>
      </c>
      <c r="B280" s="145">
        <v>427</v>
      </c>
    </row>
    <row r="281" spans="1:6" hidden="1" x14ac:dyDescent="0.2">
      <c r="A281" s="32">
        <v>35796</v>
      </c>
      <c r="B281" s="145">
        <v>444</v>
      </c>
    </row>
    <row r="282" spans="1:6" hidden="1" x14ac:dyDescent="0.2">
      <c r="A282" s="32">
        <v>36161</v>
      </c>
      <c r="B282" s="145">
        <v>468</v>
      </c>
    </row>
    <row r="283" spans="1:6" hidden="1" x14ac:dyDescent="0.2">
      <c r="A283" s="32">
        <v>36526</v>
      </c>
      <c r="B283" s="145">
        <v>487</v>
      </c>
    </row>
    <row r="284" spans="1:6" hidden="1" x14ac:dyDescent="0.2">
      <c r="A284" s="32">
        <v>36892</v>
      </c>
      <c r="B284" s="145">
        <v>508</v>
      </c>
    </row>
    <row r="285" spans="1:6" hidden="1" x14ac:dyDescent="0.2">
      <c r="A285" s="32">
        <v>37257</v>
      </c>
      <c r="B285" s="145">
        <v>528</v>
      </c>
    </row>
    <row r="286" spans="1:6" hidden="1" x14ac:dyDescent="0.2">
      <c r="A286" s="32">
        <v>37622</v>
      </c>
      <c r="B286" s="145">
        <v>542</v>
      </c>
    </row>
    <row r="287" spans="1:6" hidden="1" x14ac:dyDescent="0.2">
      <c r="A287" s="32">
        <v>37987</v>
      </c>
      <c r="B287" s="145">
        <v>562</v>
      </c>
    </row>
    <row r="288" spans="1:6" hidden="1" x14ac:dyDescent="0.2">
      <c r="A288" s="32">
        <v>38353</v>
      </c>
      <c r="B288" s="145">
        <v>579</v>
      </c>
    </row>
    <row r="289" spans="1:2" hidden="1" x14ac:dyDescent="0.2">
      <c r="A289" s="32">
        <v>38718</v>
      </c>
      <c r="B289" s="145">
        <v>600</v>
      </c>
    </row>
    <row r="290" spans="1:2" hidden="1" x14ac:dyDescent="0.2">
      <c r="A290" s="32">
        <v>39083</v>
      </c>
      <c r="B290" s="145">
        <v>617</v>
      </c>
    </row>
    <row r="291" spans="1:2" hidden="1" x14ac:dyDescent="0.2">
      <c r="A291" s="32">
        <v>39448</v>
      </c>
      <c r="B291" s="145">
        <v>644</v>
      </c>
    </row>
    <row r="292" spans="1:2" hidden="1" x14ac:dyDescent="0.2">
      <c r="A292" s="32">
        <v>39814</v>
      </c>
      <c r="B292" s="145">
        <v>671</v>
      </c>
    </row>
    <row r="293" spans="1:2" hidden="1" x14ac:dyDescent="0.2">
      <c r="A293" s="32">
        <v>40179</v>
      </c>
      <c r="B293" s="145">
        <v>691</v>
      </c>
    </row>
    <row r="294" spans="1:2" hidden="1" x14ac:dyDescent="0.2">
      <c r="A294" s="32">
        <v>40544</v>
      </c>
      <c r="B294" s="145">
        <v>698</v>
      </c>
    </row>
    <row r="295" spans="1:2" hidden="1" x14ac:dyDescent="0.2">
      <c r="A295" s="32">
        <v>40909</v>
      </c>
      <c r="B295" s="145">
        <v>710</v>
      </c>
    </row>
    <row r="296" spans="1:2" hidden="1" x14ac:dyDescent="0.2">
      <c r="A296" s="32">
        <v>41275</v>
      </c>
      <c r="B296" s="145">
        <v>728</v>
      </c>
    </row>
    <row r="297" spans="1:2" hidden="1" x14ac:dyDescent="0.2">
      <c r="A297" s="32">
        <v>41640</v>
      </c>
      <c r="B297" s="145">
        <v>747</v>
      </c>
    </row>
    <row r="298" spans="1:2" hidden="1" x14ac:dyDescent="0.2">
      <c r="A298" s="32">
        <v>42005</v>
      </c>
      <c r="B298" s="145">
        <v>761</v>
      </c>
    </row>
    <row r="299" spans="1:2" hidden="1" x14ac:dyDescent="0.2">
      <c r="A299" s="32">
        <v>42370</v>
      </c>
      <c r="B299" s="145">
        <v>785</v>
      </c>
    </row>
    <row r="300" spans="1:2" hidden="1" x14ac:dyDescent="0.2">
      <c r="A300" s="32">
        <v>42736</v>
      </c>
      <c r="B300" s="145">
        <v>817</v>
      </c>
    </row>
    <row r="301" spans="1:2" hidden="1" x14ac:dyDescent="0.2">
      <c r="A301" s="32">
        <v>43101</v>
      </c>
      <c r="B301" s="145">
        <v>831</v>
      </c>
    </row>
    <row r="302" spans="1:2" hidden="1" x14ac:dyDescent="0.2">
      <c r="A302" s="32">
        <v>43466</v>
      </c>
      <c r="B302" s="145">
        <v>855</v>
      </c>
    </row>
    <row r="303" spans="1:2" hidden="1" x14ac:dyDescent="0.2">
      <c r="A303" s="32">
        <v>43831</v>
      </c>
      <c r="B303" s="145">
        <v>882</v>
      </c>
    </row>
    <row r="304" spans="1:2" hidden="1" x14ac:dyDescent="0.2">
      <c r="A304" s="32">
        <v>44197</v>
      </c>
      <c r="B304" s="145">
        <v>914</v>
      </c>
    </row>
    <row r="305" spans="1:3" hidden="1" x14ac:dyDescent="0.2">
      <c r="A305" s="32">
        <v>44562</v>
      </c>
      <c r="B305" s="145">
        <v>983</v>
      </c>
    </row>
    <row r="306" spans="1:3" hidden="1" x14ac:dyDescent="0.2">
      <c r="A306" s="32">
        <v>44927</v>
      </c>
      <c r="B306" s="145">
        <v>1029</v>
      </c>
    </row>
    <row r="307" spans="1:3" hidden="1" x14ac:dyDescent="0.2">
      <c r="A307" s="32">
        <v>45292</v>
      </c>
      <c r="B307" s="145">
        <v>1094</v>
      </c>
    </row>
    <row r="308" spans="1:3" hidden="1" x14ac:dyDescent="0.2">
      <c r="A308" s="32">
        <v>45658</v>
      </c>
      <c r="B308" s="145">
        <v>1130</v>
      </c>
    </row>
    <row r="309" spans="1:3" hidden="1" x14ac:dyDescent="0.2">
      <c r="A309" s="32">
        <v>46023</v>
      </c>
      <c r="B309" s="145">
        <v>1166</v>
      </c>
    </row>
    <row r="310" spans="1:3" hidden="1" x14ac:dyDescent="0.2">
      <c r="A310" s="32">
        <v>401404</v>
      </c>
      <c r="B310" s="1">
        <v>9999999</v>
      </c>
    </row>
    <row r="311" spans="1:3" hidden="1" x14ac:dyDescent="0.2">
      <c r="A311" s="32"/>
    </row>
    <row r="312" spans="1:3" hidden="1" x14ac:dyDescent="0.2">
      <c r="A312" s="147" t="s">
        <v>163</v>
      </c>
    </row>
    <row r="313" spans="1:3" hidden="1" x14ac:dyDescent="0.2">
      <c r="A313" s="147" t="s">
        <v>41</v>
      </c>
      <c r="B313" s="148" t="s">
        <v>164</v>
      </c>
    </row>
    <row r="314" spans="1:3" hidden="1" x14ac:dyDescent="0.2">
      <c r="A314" s="147">
        <v>1</v>
      </c>
      <c r="B314" s="149">
        <v>49</v>
      </c>
    </row>
    <row r="315" spans="1:3" hidden="1" x14ac:dyDescent="0.2">
      <c r="A315" s="147">
        <v>401404</v>
      </c>
      <c r="B315" s="148">
        <v>9999999</v>
      </c>
    </row>
    <row r="316" spans="1:3" hidden="1" x14ac:dyDescent="0.2"/>
    <row r="317" spans="1:3" hidden="1" x14ac:dyDescent="0.2">
      <c r="A317" s="1" t="s">
        <v>53</v>
      </c>
      <c r="C317" s="142" t="s">
        <v>174</v>
      </c>
    </row>
    <row r="318" spans="1:3" hidden="1" x14ac:dyDescent="0.2">
      <c r="A318" s="44" t="s">
        <v>54</v>
      </c>
      <c r="B318" s="1" t="s">
        <v>55</v>
      </c>
    </row>
    <row r="319" spans="1:3" hidden="1" x14ac:dyDescent="0.2">
      <c r="A319" s="1">
        <v>0</v>
      </c>
      <c r="B319" s="23">
        <v>0</v>
      </c>
    </row>
    <row r="320" spans="1:3" hidden="1" x14ac:dyDescent="0.2">
      <c r="A320" s="1">
        <v>10</v>
      </c>
      <c r="B320" s="24">
        <v>69</v>
      </c>
    </row>
    <row r="321" spans="1:2" hidden="1" x14ac:dyDescent="0.2">
      <c r="A321" s="1">
        <v>11</v>
      </c>
      <c r="B321" s="24">
        <v>68</v>
      </c>
    </row>
    <row r="322" spans="1:2" hidden="1" x14ac:dyDescent="0.2">
      <c r="A322" s="1">
        <v>12</v>
      </c>
      <c r="B322" s="24">
        <v>67</v>
      </c>
    </row>
    <row r="323" spans="1:2" hidden="1" x14ac:dyDescent="0.2">
      <c r="A323" s="1">
        <v>13</v>
      </c>
      <c r="B323" s="24">
        <v>66</v>
      </c>
    </row>
    <row r="324" spans="1:2" hidden="1" x14ac:dyDescent="0.2">
      <c r="A324" s="1">
        <v>14</v>
      </c>
      <c r="B324" s="24">
        <v>65</v>
      </c>
    </row>
    <row r="325" spans="1:2" hidden="1" x14ac:dyDescent="0.2">
      <c r="A325" s="1">
        <v>15</v>
      </c>
      <c r="B325" s="24">
        <v>64</v>
      </c>
    </row>
    <row r="326" spans="1:2" hidden="1" x14ac:dyDescent="0.2">
      <c r="A326" s="1">
        <v>16</v>
      </c>
      <c r="B326" s="24">
        <v>63.1</v>
      </c>
    </row>
    <row r="327" spans="1:2" hidden="1" x14ac:dyDescent="0.2">
      <c r="A327" s="1">
        <v>17</v>
      </c>
      <c r="B327" s="24">
        <v>62.1</v>
      </c>
    </row>
    <row r="328" spans="1:2" hidden="1" x14ac:dyDescent="0.2">
      <c r="A328" s="1">
        <v>18</v>
      </c>
      <c r="B328" s="24">
        <v>61.1</v>
      </c>
    </row>
    <row r="329" spans="1:2" hidden="1" x14ac:dyDescent="0.2">
      <c r="A329" s="1">
        <v>19</v>
      </c>
      <c r="B329" s="24">
        <v>60.2</v>
      </c>
    </row>
    <row r="330" spans="1:2" hidden="1" x14ac:dyDescent="0.2">
      <c r="A330" s="1">
        <v>20</v>
      </c>
      <c r="B330" s="24">
        <v>59.2</v>
      </c>
    </row>
    <row r="331" spans="1:2" hidden="1" x14ac:dyDescent="0.2">
      <c r="A331" s="1">
        <v>21</v>
      </c>
      <c r="B331" s="24">
        <v>58.3</v>
      </c>
    </row>
    <row r="332" spans="1:2" hidden="1" x14ac:dyDescent="0.2">
      <c r="A332" s="1">
        <v>22</v>
      </c>
      <c r="B332" s="24">
        <v>57.3</v>
      </c>
    </row>
    <row r="333" spans="1:2" hidden="1" x14ac:dyDescent="0.2">
      <c r="A333" s="1">
        <v>23</v>
      </c>
      <c r="B333" s="24">
        <v>56.4</v>
      </c>
    </row>
    <row r="334" spans="1:2" hidden="1" x14ac:dyDescent="0.2">
      <c r="A334" s="1">
        <v>24</v>
      </c>
      <c r="B334" s="24">
        <v>55.4</v>
      </c>
    </row>
    <row r="335" spans="1:2" hidden="1" x14ac:dyDescent="0.2">
      <c r="A335" s="1">
        <v>25</v>
      </c>
      <c r="B335" s="24">
        <v>54.5</v>
      </c>
    </row>
    <row r="336" spans="1:2" hidden="1" x14ac:dyDescent="0.2">
      <c r="A336" s="1">
        <v>26</v>
      </c>
      <c r="B336" s="24">
        <v>53.6</v>
      </c>
    </row>
    <row r="337" spans="1:2" hidden="1" x14ac:dyDescent="0.2">
      <c r="A337" s="1">
        <v>27</v>
      </c>
      <c r="B337" s="24">
        <v>52.6</v>
      </c>
    </row>
    <row r="338" spans="1:2" hidden="1" x14ac:dyDescent="0.2">
      <c r="A338" s="1">
        <v>28</v>
      </c>
      <c r="B338" s="24">
        <v>51.7</v>
      </c>
    </row>
    <row r="339" spans="1:2" hidden="1" x14ac:dyDescent="0.2">
      <c r="A339" s="1">
        <v>29</v>
      </c>
      <c r="B339" s="24">
        <v>50.8</v>
      </c>
    </row>
    <row r="340" spans="1:2" hidden="1" x14ac:dyDescent="0.2">
      <c r="A340" s="1">
        <v>30</v>
      </c>
      <c r="B340" s="24">
        <v>49.8</v>
      </c>
    </row>
    <row r="341" spans="1:2" hidden="1" x14ac:dyDescent="0.2">
      <c r="A341" s="1">
        <v>31</v>
      </c>
      <c r="B341" s="24">
        <v>48.9</v>
      </c>
    </row>
    <row r="342" spans="1:2" hidden="1" x14ac:dyDescent="0.2">
      <c r="A342" s="1">
        <v>32</v>
      </c>
      <c r="B342" s="24">
        <v>48</v>
      </c>
    </row>
    <row r="343" spans="1:2" hidden="1" x14ac:dyDescent="0.2">
      <c r="A343" s="1">
        <v>33</v>
      </c>
      <c r="B343" s="24">
        <v>47.1</v>
      </c>
    </row>
    <row r="344" spans="1:2" hidden="1" x14ac:dyDescent="0.2">
      <c r="A344" s="1">
        <v>34</v>
      </c>
      <c r="B344" s="24">
        <v>46.1</v>
      </c>
    </row>
    <row r="345" spans="1:2" hidden="1" x14ac:dyDescent="0.2">
      <c r="A345" s="1">
        <v>35</v>
      </c>
      <c r="B345" s="24">
        <v>45.2</v>
      </c>
    </row>
    <row r="346" spans="1:2" hidden="1" x14ac:dyDescent="0.2">
      <c r="A346" s="1">
        <v>36</v>
      </c>
      <c r="B346" s="24">
        <v>44.3</v>
      </c>
    </row>
    <row r="347" spans="1:2" hidden="1" x14ac:dyDescent="0.2">
      <c r="A347" s="1">
        <v>37</v>
      </c>
      <c r="B347" s="24">
        <v>43.4</v>
      </c>
    </row>
    <row r="348" spans="1:2" hidden="1" x14ac:dyDescent="0.2">
      <c r="A348" s="1">
        <v>38</v>
      </c>
      <c r="B348" s="24">
        <v>42.5</v>
      </c>
    </row>
    <row r="349" spans="1:2" hidden="1" x14ac:dyDescent="0.2">
      <c r="A349" s="1">
        <v>39</v>
      </c>
      <c r="B349" s="24">
        <v>41.6</v>
      </c>
    </row>
    <row r="350" spans="1:2" hidden="1" x14ac:dyDescent="0.2">
      <c r="A350" s="1">
        <v>40</v>
      </c>
      <c r="B350" s="24">
        <v>40.700000000000003</v>
      </c>
    </row>
    <row r="351" spans="1:2" hidden="1" x14ac:dyDescent="0.2">
      <c r="A351" s="1">
        <v>41</v>
      </c>
      <c r="B351" s="24">
        <v>39.799999999999997</v>
      </c>
    </row>
    <row r="352" spans="1:2" hidden="1" x14ac:dyDescent="0.2">
      <c r="A352" s="1">
        <v>42</v>
      </c>
      <c r="B352" s="24">
        <v>38.9</v>
      </c>
    </row>
    <row r="353" spans="1:2" hidden="1" x14ac:dyDescent="0.2">
      <c r="A353" s="1">
        <v>43</v>
      </c>
      <c r="B353" s="24">
        <v>38</v>
      </c>
    </row>
    <row r="354" spans="1:2" hidden="1" x14ac:dyDescent="0.2">
      <c r="A354" s="1">
        <v>44</v>
      </c>
      <c r="B354" s="24">
        <v>37.1</v>
      </c>
    </row>
    <row r="355" spans="1:2" hidden="1" x14ac:dyDescent="0.2">
      <c r="A355" s="1">
        <v>45</v>
      </c>
      <c r="B355" s="24">
        <v>36.200000000000003</v>
      </c>
    </row>
    <row r="356" spans="1:2" hidden="1" x14ac:dyDescent="0.2">
      <c r="A356" s="1">
        <v>46</v>
      </c>
      <c r="B356" s="24">
        <v>35.299999999999997</v>
      </c>
    </row>
    <row r="357" spans="1:2" hidden="1" x14ac:dyDescent="0.2">
      <c r="A357" s="1">
        <v>47</v>
      </c>
      <c r="B357" s="24">
        <v>34.4</v>
      </c>
    </row>
    <row r="358" spans="1:2" hidden="1" x14ac:dyDescent="0.2">
      <c r="A358" s="1">
        <v>48</v>
      </c>
      <c r="B358" s="24">
        <v>33.5</v>
      </c>
    </row>
    <row r="359" spans="1:2" hidden="1" x14ac:dyDescent="0.2">
      <c r="A359" s="1">
        <v>49</v>
      </c>
      <c r="B359" s="24">
        <v>32.6</v>
      </c>
    </row>
    <row r="360" spans="1:2" hidden="1" x14ac:dyDescent="0.2">
      <c r="A360" s="1">
        <v>50</v>
      </c>
      <c r="B360" s="24">
        <v>31.8</v>
      </c>
    </row>
    <row r="361" spans="1:2" hidden="1" x14ac:dyDescent="0.2">
      <c r="A361" s="1">
        <v>51</v>
      </c>
      <c r="B361" s="24">
        <v>30.9</v>
      </c>
    </row>
    <row r="362" spans="1:2" hidden="1" x14ac:dyDescent="0.2">
      <c r="A362" s="1">
        <v>52</v>
      </c>
      <c r="B362" s="24">
        <v>30</v>
      </c>
    </row>
    <row r="363" spans="1:2" hidden="1" x14ac:dyDescent="0.2">
      <c r="A363" s="1">
        <v>53</v>
      </c>
      <c r="B363" s="24">
        <v>29.2</v>
      </c>
    </row>
    <row r="364" spans="1:2" hidden="1" x14ac:dyDescent="0.2">
      <c r="A364" s="1">
        <v>54</v>
      </c>
      <c r="B364" s="24">
        <v>28.3</v>
      </c>
    </row>
    <row r="365" spans="1:2" hidden="1" x14ac:dyDescent="0.2">
      <c r="A365" s="1">
        <v>55</v>
      </c>
      <c r="B365" s="24">
        <v>27.5</v>
      </c>
    </row>
    <row r="366" spans="1:2" hidden="1" x14ac:dyDescent="0.2">
      <c r="A366" s="1">
        <v>56</v>
      </c>
      <c r="B366" s="24">
        <v>26.6</v>
      </c>
    </row>
    <row r="367" spans="1:2" hidden="1" x14ac:dyDescent="0.2">
      <c r="A367" s="1">
        <v>57</v>
      </c>
      <c r="B367" s="24">
        <v>25.8</v>
      </c>
    </row>
    <row r="368" spans="1:2" hidden="1" x14ac:dyDescent="0.2">
      <c r="A368" s="1">
        <v>58</v>
      </c>
      <c r="B368" s="24">
        <v>25</v>
      </c>
    </row>
    <row r="369" spans="1:2" hidden="1" x14ac:dyDescent="0.2">
      <c r="A369" s="1">
        <v>59</v>
      </c>
      <c r="B369" s="24">
        <v>24.2</v>
      </c>
    </row>
    <row r="370" spans="1:2" hidden="1" x14ac:dyDescent="0.2">
      <c r="A370" s="1">
        <v>60</v>
      </c>
      <c r="B370" s="24">
        <v>23.4</v>
      </c>
    </row>
    <row r="371" spans="1:2" hidden="1" x14ac:dyDescent="0.2">
      <c r="A371" s="1">
        <v>61</v>
      </c>
      <c r="B371" s="24">
        <v>22.6</v>
      </c>
    </row>
    <row r="372" spans="1:2" hidden="1" x14ac:dyDescent="0.2">
      <c r="A372" s="1">
        <v>62</v>
      </c>
      <c r="B372" s="24">
        <v>21.8</v>
      </c>
    </row>
    <row r="373" spans="1:2" hidden="1" x14ac:dyDescent="0.2">
      <c r="A373" s="1">
        <v>63</v>
      </c>
      <c r="B373" s="24">
        <v>21</v>
      </c>
    </row>
    <row r="374" spans="1:2" hidden="1" x14ac:dyDescent="0.2">
      <c r="A374" s="1">
        <v>64</v>
      </c>
      <c r="B374" s="24">
        <v>20.3</v>
      </c>
    </row>
    <row r="375" spans="1:2" hidden="1" x14ac:dyDescent="0.2">
      <c r="A375" s="1">
        <v>65</v>
      </c>
      <c r="B375" s="24">
        <v>19.5</v>
      </c>
    </row>
    <row r="376" spans="1:2" hidden="1" x14ac:dyDescent="0.2">
      <c r="A376" s="1">
        <v>66</v>
      </c>
      <c r="B376" s="24">
        <v>18.8</v>
      </c>
    </row>
    <row r="377" spans="1:2" hidden="1" x14ac:dyDescent="0.2">
      <c r="A377" s="1">
        <v>67</v>
      </c>
      <c r="B377" s="24">
        <v>18</v>
      </c>
    </row>
    <row r="378" spans="1:2" hidden="1" x14ac:dyDescent="0.2">
      <c r="A378" s="1">
        <v>68</v>
      </c>
      <c r="B378" s="24">
        <v>17.3</v>
      </c>
    </row>
    <row r="379" spans="1:2" hidden="1" x14ac:dyDescent="0.2">
      <c r="A379" s="1">
        <v>69</v>
      </c>
      <c r="B379" s="24">
        <v>16.600000000000001</v>
      </c>
    </row>
    <row r="380" spans="1:2" hidden="1" x14ac:dyDescent="0.2">
      <c r="A380" s="1">
        <v>70</v>
      </c>
      <c r="B380" s="24">
        <v>15.9</v>
      </c>
    </row>
    <row r="381" spans="1:2" hidden="1" x14ac:dyDescent="0.2">
      <c r="A381" s="1">
        <v>71</v>
      </c>
      <c r="B381" s="24">
        <v>15.1</v>
      </c>
    </row>
    <row r="382" spans="1:2" hidden="1" x14ac:dyDescent="0.2">
      <c r="A382" s="1">
        <v>72</v>
      </c>
      <c r="B382" s="24">
        <v>14.4</v>
      </c>
    </row>
    <row r="383" spans="1:2" hidden="1" x14ac:dyDescent="0.2">
      <c r="A383" s="1">
        <v>73</v>
      </c>
      <c r="B383" s="24">
        <v>13.8</v>
      </c>
    </row>
    <row r="384" spans="1:2" hidden="1" x14ac:dyDescent="0.2">
      <c r="A384" s="1">
        <v>74</v>
      </c>
      <c r="B384" s="24">
        <v>13.1</v>
      </c>
    </row>
    <row r="385" spans="1:2" hidden="1" x14ac:dyDescent="0.2">
      <c r="A385" s="1">
        <v>75</v>
      </c>
      <c r="B385" s="24">
        <v>12.4</v>
      </c>
    </row>
    <row r="386" spans="1:2" hidden="1" x14ac:dyDescent="0.2">
      <c r="A386" s="1">
        <v>76</v>
      </c>
      <c r="B386" s="24">
        <v>11.7</v>
      </c>
    </row>
    <row r="387" spans="1:2" hidden="1" x14ac:dyDescent="0.2">
      <c r="A387" s="1">
        <v>77</v>
      </c>
      <c r="B387" s="24">
        <v>11.1</v>
      </c>
    </row>
    <row r="388" spans="1:2" hidden="1" x14ac:dyDescent="0.2">
      <c r="A388" s="1">
        <v>78</v>
      </c>
      <c r="B388" s="24">
        <v>10.5</v>
      </c>
    </row>
    <row r="389" spans="1:2" hidden="1" x14ac:dyDescent="0.2">
      <c r="A389" s="1">
        <v>79</v>
      </c>
      <c r="B389" s="24">
        <v>9.9</v>
      </c>
    </row>
    <row r="390" spans="1:2" hidden="1" x14ac:dyDescent="0.2">
      <c r="A390" s="1">
        <v>80</v>
      </c>
      <c r="B390" s="24">
        <v>9.3000000000000007</v>
      </c>
    </row>
    <row r="391" spans="1:2" hidden="1" x14ac:dyDescent="0.2">
      <c r="A391" s="1">
        <v>81</v>
      </c>
      <c r="B391" s="24">
        <v>8.6999999999999993</v>
      </c>
    </row>
    <row r="392" spans="1:2" hidden="1" x14ac:dyDescent="0.2">
      <c r="A392" s="1">
        <v>82</v>
      </c>
      <c r="B392" s="24">
        <v>8.1999999999999993</v>
      </c>
    </row>
    <row r="393" spans="1:2" hidden="1" x14ac:dyDescent="0.2">
      <c r="A393" s="1">
        <v>83</v>
      </c>
      <c r="B393" s="24">
        <v>7.6</v>
      </c>
    </row>
    <row r="394" spans="1:2" hidden="1" x14ac:dyDescent="0.2">
      <c r="A394" s="1">
        <v>84</v>
      </c>
      <c r="B394" s="24">
        <v>7.1</v>
      </c>
    </row>
    <row r="395" spans="1:2" hidden="1" x14ac:dyDescent="0.2">
      <c r="A395" s="1">
        <v>85</v>
      </c>
      <c r="B395" s="24">
        <v>6.7</v>
      </c>
    </row>
    <row r="396" spans="1:2" hidden="1" x14ac:dyDescent="0.2">
      <c r="A396" s="1">
        <v>86</v>
      </c>
      <c r="B396" s="24">
        <v>6.2</v>
      </c>
    </row>
    <row r="397" spans="1:2" hidden="1" x14ac:dyDescent="0.2">
      <c r="A397" s="1">
        <v>87</v>
      </c>
      <c r="B397" s="24">
        <v>5.7</v>
      </c>
    </row>
    <row r="398" spans="1:2" hidden="1" x14ac:dyDescent="0.2">
      <c r="A398" s="1">
        <v>88</v>
      </c>
      <c r="B398" s="24">
        <v>5.3</v>
      </c>
    </row>
    <row r="399" spans="1:2" hidden="1" x14ac:dyDescent="0.2">
      <c r="A399" s="1">
        <v>89</v>
      </c>
      <c r="B399" s="24">
        <v>4.9000000000000004</v>
      </c>
    </row>
    <row r="400" spans="1:2" hidden="1" x14ac:dyDescent="0.2">
      <c r="A400" s="1">
        <v>90</v>
      </c>
      <c r="B400" s="24">
        <v>4.5999999999999996</v>
      </c>
    </row>
    <row r="401" spans="1:6" hidden="1" x14ac:dyDescent="0.2">
      <c r="A401" s="1">
        <v>91</v>
      </c>
      <c r="B401" s="24">
        <v>4.2</v>
      </c>
    </row>
    <row r="402" spans="1:6" hidden="1" x14ac:dyDescent="0.2">
      <c r="A402" s="1">
        <v>92</v>
      </c>
      <c r="B402" s="24">
        <v>3.9</v>
      </c>
    </row>
    <row r="403" spans="1:6" hidden="1" x14ac:dyDescent="0.2">
      <c r="A403" s="1">
        <v>93</v>
      </c>
      <c r="B403" s="24">
        <v>3.6</v>
      </c>
    </row>
    <row r="404" spans="1:6" hidden="1" x14ac:dyDescent="0.2">
      <c r="A404" s="1">
        <v>94</v>
      </c>
      <c r="B404" s="24">
        <v>3.4</v>
      </c>
    </row>
    <row r="405" spans="1:6" hidden="1" x14ac:dyDescent="0.2">
      <c r="A405" s="1">
        <v>95</v>
      </c>
      <c r="B405" s="24">
        <v>3.1</v>
      </c>
    </row>
    <row r="406" spans="1:6" hidden="1" x14ac:dyDescent="0.2">
      <c r="A406" s="1">
        <v>96</v>
      </c>
      <c r="B406" s="24">
        <v>2.9</v>
      </c>
    </row>
    <row r="407" spans="1:6" hidden="1" x14ac:dyDescent="0.2">
      <c r="A407" s="1">
        <v>97</v>
      </c>
      <c r="B407" s="24">
        <v>2.7</v>
      </c>
    </row>
    <row r="408" spans="1:6" hidden="1" x14ac:dyDescent="0.2">
      <c r="A408" s="1">
        <v>98</v>
      </c>
      <c r="B408" s="24">
        <v>2.5</v>
      </c>
    </row>
    <row r="409" spans="1:6" hidden="1" x14ac:dyDescent="0.2">
      <c r="A409" s="1">
        <v>99</v>
      </c>
      <c r="B409" s="24">
        <v>2.4</v>
      </c>
    </row>
    <row r="410" spans="1:6" hidden="1" x14ac:dyDescent="0.2">
      <c r="A410" s="1">
        <v>100</v>
      </c>
      <c r="B410" s="24">
        <v>2.2000000000000002</v>
      </c>
    </row>
    <row r="411" spans="1:6" x14ac:dyDescent="0.2">
      <c r="A411" s="142" t="s">
        <v>56</v>
      </c>
      <c r="B411" s="142" t="s">
        <v>57</v>
      </c>
      <c r="C411" s="142"/>
      <c r="D411" s="142"/>
      <c r="E411" s="142" t="s">
        <v>39</v>
      </c>
      <c r="F411" s="143" t="s">
        <v>69</v>
      </c>
    </row>
    <row r="516" spans="2:2" ht="0.95" customHeight="1" x14ac:dyDescent="0.2">
      <c r="B516" s="204">
        <f>IF(D29+D74+D159&gt;=300, 300, D29 + D74+D159)</f>
        <v>0</v>
      </c>
    </row>
  </sheetData>
  <sheetProtection sheet="1" objects="1" scenarios="1"/>
  <mergeCells count="57">
    <mergeCell ref="A202:E202"/>
    <mergeCell ref="C146:D146"/>
    <mergeCell ref="C108:D108"/>
    <mergeCell ref="B208:D208"/>
    <mergeCell ref="A130:B131"/>
    <mergeCell ref="C140:D140"/>
    <mergeCell ref="B141:D141"/>
    <mergeCell ref="C158:D158"/>
    <mergeCell ref="C157:D157"/>
    <mergeCell ref="C156:D156"/>
    <mergeCell ref="C155:D155"/>
    <mergeCell ref="C154:D154"/>
    <mergeCell ref="C153:D153"/>
    <mergeCell ref="C152:D152"/>
    <mergeCell ref="C151:D151"/>
    <mergeCell ref="A233:B233"/>
    <mergeCell ref="C142:D142"/>
    <mergeCell ref="A123:F123"/>
    <mergeCell ref="A194:F194"/>
    <mergeCell ref="A133:E133"/>
    <mergeCell ref="C207:D207"/>
    <mergeCell ref="A124:E124"/>
    <mergeCell ref="C150:D150"/>
    <mergeCell ref="C149:D149"/>
    <mergeCell ref="C148:D148"/>
    <mergeCell ref="C147:D147"/>
    <mergeCell ref="A144:D144"/>
    <mergeCell ref="B159:C159"/>
    <mergeCell ref="C209:D209"/>
    <mergeCell ref="A195:E195"/>
    <mergeCell ref="A199:B200"/>
    <mergeCell ref="C20:D20"/>
    <mergeCell ref="C27:D27"/>
    <mergeCell ref="C23:D23"/>
    <mergeCell ref="A99:F99"/>
    <mergeCell ref="B107:D107"/>
    <mergeCell ref="B29:C29"/>
    <mergeCell ref="C76:D76"/>
    <mergeCell ref="D80:E80"/>
    <mergeCell ref="B74:C74"/>
    <mergeCell ref="C61:D61"/>
    <mergeCell ref="C28:D28"/>
    <mergeCell ref="A1:F1"/>
    <mergeCell ref="A59:F59"/>
    <mergeCell ref="C24:D24"/>
    <mergeCell ref="C25:D25"/>
    <mergeCell ref="C22:D22"/>
    <mergeCell ref="D35:E35"/>
    <mergeCell ref="E3:F3"/>
    <mergeCell ref="E4:F4"/>
    <mergeCell ref="C16:D16"/>
    <mergeCell ref="C17:D17"/>
    <mergeCell ref="C18:D18"/>
    <mergeCell ref="A14:F14"/>
    <mergeCell ref="C19:D19"/>
    <mergeCell ref="C21:D21"/>
    <mergeCell ref="C26:D26"/>
  </mergeCells>
  <phoneticPr fontId="0" type="noConversion"/>
  <pageMargins left="0.4" right="0.4" top="0.33" bottom="0.33" header="0.5" footer="0.5"/>
  <pageSetup scale="96" orientation="portrait" r:id="rId1"/>
  <headerFooter alignWithMargins="0"/>
  <rowBreaks count="4" manualBreakCount="4">
    <brk id="58" max="16383" man="1"/>
    <brk id="98" max="16383" man="1"/>
    <brk id="122" max="16383" man="1"/>
    <brk id="193"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48"/>
  <sheetViews>
    <sheetView zoomScaleNormal="100" workbookViewId="0">
      <selection activeCell="C6" sqref="C6:E6"/>
    </sheetView>
  </sheetViews>
  <sheetFormatPr defaultRowHeight="12.75" x14ac:dyDescent="0.2"/>
  <cols>
    <col min="1" max="1" width="4.5703125" style="1" customWidth="1"/>
    <col min="2" max="2" width="8.42578125" style="1" customWidth="1"/>
    <col min="3" max="3" width="3.42578125" style="1" customWidth="1"/>
    <col min="4" max="4" width="3" style="1" customWidth="1"/>
    <col min="5" max="5" width="4.5703125" style="1" customWidth="1"/>
    <col min="6" max="6" width="8.42578125" style="1" customWidth="1"/>
    <col min="7" max="7" width="3.42578125" style="1" customWidth="1"/>
    <col min="8" max="8" width="3" style="1" customWidth="1"/>
    <col min="9" max="9" width="5.5703125" style="1" customWidth="1"/>
    <col min="10" max="10" width="6.42578125" style="1" customWidth="1"/>
    <col min="11" max="11" width="4.5703125" style="1" customWidth="1"/>
    <col min="12" max="12" width="3.5703125" style="1" customWidth="1"/>
    <col min="13" max="13" width="4.140625" style="1" customWidth="1"/>
    <col min="14" max="14" width="4.85546875" style="1" customWidth="1"/>
    <col min="15" max="15" width="6" style="1" customWidth="1"/>
    <col min="16" max="16" width="3.5703125" style="1" customWidth="1"/>
    <col min="17" max="19" width="4.5703125" style="1" customWidth="1"/>
    <col min="20" max="20" width="3.85546875" style="1" customWidth="1"/>
    <col min="21" max="21" width="9" style="1" customWidth="1"/>
    <col min="22" max="51" width="4.5703125" style="1" customWidth="1"/>
    <col min="52" max="16384" width="9.140625" style="1"/>
  </cols>
  <sheetData>
    <row r="1" spans="1:21" ht="15.75" x14ac:dyDescent="0.25">
      <c r="A1" s="208" t="s">
        <v>82</v>
      </c>
      <c r="B1" s="208"/>
      <c r="C1" s="208"/>
      <c r="D1" s="208"/>
      <c r="E1" s="208"/>
      <c r="F1" s="208"/>
      <c r="G1" s="208"/>
      <c r="H1" s="208"/>
      <c r="I1" s="208"/>
      <c r="J1" s="208"/>
      <c r="K1" s="208"/>
      <c r="L1" s="208"/>
      <c r="M1" s="208"/>
      <c r="N1" s="208"/>
      <c r="O1" s="208"/>
      <c r="P1" s="208"/>
      <c r="Q1" s="208"/>
      <c r="R1" s="208"/>
      <c r="S1" s="208"/>
      <c r="T1" s="208"/>
      <c r="U1" s="208"/>
    </row>
    <row r="2" spans="1:21" ht="12.75" customHeight="1" x14ac:dyDescent="0.25">
      <c r="A2" s="209" t="s">
        <v>146</v>
      </c>
      <c r="B2" s="209"/>
      <c r="C2" s="210"/>
      <c r="D2" s="256">
        <f>Worksheet!$E$3</f>
        <v>0</v>
      </c>
      <c r="E2" s="257"/>
      <c r="F2" s="257"/>
      <c r="G2" s="257"/>
      <c r="H2" s="257"/>
      <c r="I2" s="257"/>
      <c r="J2" s="211"/>
      <c r="K2" s="212"/>
      <c r="L2" s="212"/>
      <c r="M2" s="212"/>
      <c r="N2" s="212"/>
      <c r="O2" s="212"/>
      <c r="P2" s="212"/>
      <c r="Q2" s="212"/>
      <c r="R2" s="212"/>
      <c r="S2" s="212"/>
      <c r="T2" s="212"/>
      <c r="U2" s="212"/>
    </row>
    <row r="3" spans="1:21" ht="12.75" customHeight="1" x14ac:dyDescent="0.2">
      <c r="A3" s="209" t="s">
        <v>147</v>
      </c>
      <c r="B3" s="209"/>
      <c r="C3" s="209"/>
      <c r="D3" s="256">
        <f>Worksheet!$E$4</f>
        <v>0</v>
      </c>
      <c r="E3" s="256"/>
      <c r="F3" s="256"/>
      <c r="G3" s="256"/>
      <c r="H3" s="256"/>
      <c r="I3" s="256"/>
      <c r="J3" s="211"/>
      <c r="K3" s="213"/>
      <c r="L3" s="213"/>
      <c r="M3" s="213"/>
      <c r="N3" s="213"/>
      <c r="O3" s="213"/>
      <c r="P3" s="213"/>
      <c r="Q3" s="213"/>
      <c r="R3" s="214"/>
      <c r="S3" s="214"/>
      <c r="T3" s="214"/>
      <c r="U3" s="214"/>
    </row>
    <row r="4" spans="1:21" ht="12.75" customHeight="1" x14ac:dyDescent="0.2">
      <c r="A4" s="215"/>
      <c r="B4" s="215"/>
      <c r="C4" s="215"/>
      <c r="D4" s="213"/>
      <c r="E4" s="213"/>
      <c r="F4" s="213"/>
      <c r="G4" s="213"/>
      <c r="H4" s="213"/>
      <c r="I4" s="213"/>
      <c r="J4" s="213"/>
      <c r="K4" s="213"/>
      <c r="L4" s="213"/>
      <c r="M4" s="213"/>
      <c r="N4" s="213"/>
      <c r="O4" s="213"/>
      <c r="P4" s="213"/>
      <c r="Q4" s="214" t="s">
        <v>71</v>
      </c>
      <c r="R4" s="214"/>
      <c r="S4" s="214"/>
      <c r="T4" s="214"/>
      <c r="U4" s="214"/>
    </row>
    <row r="5" spans="1:21" ht="12.75" customHeight="1" x14ac:dyDescent="0.2">
      <c r="A5" s="216" t="s">
        <v>72</v>
      </c>
      <c r="B5" s="216"/>
      <c r="C5" s="258">
        <f ca="1">Worksheet!$B$3</f>
        <v>46136</v>
      </c>
      <c r="D5" s="259"/>
      <c r="E5" s="259"/>
      <c r="F5" s="217"/>
      <c r="G5" s="216"/>
      <c r="H5" s="216"/>
      <c r="I5" s="216"/>
      <c r="J5" s="218"/>
      <c r="K5" s="218"/>
      <c r="L5" s="218"/>
      <c r="M5" s="218"/>
      <c r="N5" s="218"/>
      <c r="O5" s="217"/>
      <c r="P5" s="219" t="s">
        <v>167</v>
      </c>
      <c r="Q5" s="219"/>
      <c r="R5" s="219"/>
      <c r="S5" s="219"/>
      <c r="T5" s="219"/>
      <c r="U5" s="219"/>
    </row>
    <row r="6" spans="1:21" ht="12.75" customHeight="1" x14ac:dyDescent="0.2">
      <c r="A6" s="216" t="s">
        <v>75</v>
      </c>
      <c r="B6" s="216"/>
      <c r="C6" s="260">
        <f>Worksheet!$B$4</f>
        <v>0</v>
      </c>
      <c r="D6" s="260"/>
      <c r="E6" s="260"/>
      <c r="F6" s="217"/>
      <c r="G6" s="218"/>
      <c r="H6" s="218"/>
      <c r="I6" s="218"/>
      <c r="J6" s="218"/>
      <c r="K6" s="218"/>
      <c r="L6" s="218"/>
      <c r="M6" s="218"/>
      <c r="N6" s="218"/>
      <c r="O6" s="217"/>
      <c r="P6" s="219" t="s">
        <v>168</v>
      </c>
      <c r="Q6" s="219"/>
      <c r="R6" s="219"/>
      <c r="S6" s="219"/>
      <c r="T6" s="219"/>
      <c r="U6" s="219"/>
    </row>
    <row r="7" spans="1:21" ht="12.75" customHeight="1" x14ac:dyDescent="0.2">
      <c r="A7" s="216" t="s">
        <v>76</v>
      </c>
      <c r="B7" s="216"/>
      <c r="C7" s="261" t="e">
        <f>Worksheet!$B$5</f>
        <v>#N/A</v>
      </c>
      <c r="D7" s="262"/>
      <c r="E7" s="262"/>
      <c r="F7" s="217"/>
      <c r="G7" s="217"/>
      <c r="H7" s="217"/>
      <c r="I7" s="217"/>
      <c r="J7" s="217"/>
      <c r="K7" s="217"/>
      <c r="L7" s="217"/>
      <c r="M7" s="217"/>
      <c r="N7" s="217"/>
      <c r="O7" s="217"/>
      <c r="P7" s="219" t="s">
        <v>169</v>
      </c>
      <c r="Q7" s="219"/>
      <c r="R7" s="219"/>
      <c r="S7" s="219"/>
      <c r="T7" s="219"/>
      <c r="U7" s="219"/>
    </row>
    <row r="8" spans="1:21" ht="12.75" customHeight="1" x14ac:dyDescent="0.2">
      <c r="A8" s="216" t="s">
        <v>58</v>
      </c>
      <c r="B8" s="216"/>
      <c r="C8" s="263">
        <f>Worksheet!$B$7</f>
        <v>0</v>
      </c>
      <c r="D8" s="263"/>
      <c r="E8" s="263"/>
      <c r="F8" s="217"/>
      <c r="G8" s="217" t="s">
        <v>61</v>
      </c>
      <c r="H8" s="264">
        <f>Worksheet!$D$7</f>
        <v>0</v>
      </c>
      <c r="I8" s="265"/>
      <c r="J8" s="265"/>
      <c r="K8" s="265"/>
      <c r="L8" s="265"/>
      <c r="M8" s="265"/>
      <c r="N8" s="265"/>
      <c r="O8" s="217"/>
      <c r="P8" s="219" t="s">
        <v>170</v>
      </c>
      <c r="Q8" s="219"/>
      <c r="R8" s="219"/>
      <c r="S8" s="219"/>
      <c r="T8" s="219"/>
      <c r="U8" s="219"/>
    </row>
    <row r="9" spans="1:21" ht="12.75" customHeight="1" x14ac:dyDescent="0.2">
      <c r="A9" s="217"/>
      <c r="B9" s="218"/>
      <c r="C9" s="218"/>
      <c r="D9" s="218"/>
      <c r="E9" s="218"/>
      <c r="F9" s="217"/>
      <c r="G9" s="217"/>
      <c r="H9" s="220"/>
      <c r="I9" s="220"/>
      <c r="J9" s="220"/>
      <c r="K9" s="220"/>
      <c r="L9" s="220"/>
      <c r="M9" s="220"/>
      <c r="N9" s="220"/>
      <c r="O9" s="217"/>
      <c r="P9" s="219" t="s">
        <v>171</v>
      </c>
      <c r="Q9" s="219"/>
      <c r="R9" s="219"/>
      <c r="S9" s="219"/>
      <c r="T9" s="219"/>
      <c r="U9" s="219"/>
    </row>
    <row r="10" spans="1:21" ht="12.75" customHeight="1" x14ac:dyDescent="0.2">
      <c r="A10" s="221" t="s">
        <v>81</v>
      </c>
      <c r="B10" s="210"/>
      <c r="C10" s="264">
        <f>Worksheet!$B$8</f>
        <v>0</v>
      </c>
      <c r="D10" s="266"/>
      <c r="E10" s="217" t="s">
        <v>60</v>
      </c>
      <c r="F10" s="267">
        <f>Worksheet!$D$8</f>
        <v>0</v>
      </c>
      <c r="G10" s="217" t="s">
        <v>61</v>
      </c>
      <c r="H10" s="264">
        <f>Worksheet!$F$8</f>
        <v>0</v>
      </c>
      <c r="I10" s="264"/>
      <c r="J10" s="264"/>
      <c r="K10" s="264"/>
      <c r="L10" s="264"/>
      <c r="M10" s="264"/>
      <c r="N10" s="264"/>
      <c r="O10" s="217"/>
      <c r="P10" s="219" t="s">
        <v>172</v>
      </c>
      <c r="Q10" s="219"/>
      <c r="R10" s="219"/>
      <c r="S10" s="219"/>
      <c r="T10" s="219"/>
      <c r="U10" s="219"/>
    </row>
    <row r="11" spans="1:21" ht="12.75" customHeight="1" x14ac:dyDescent="0.2">
      <c r="A11" s="217"/>
      <c r="B11" s="217"/>
      <c r="C11" s="217"/>
      <c r="D11" s="217"/>
      <c r="E11" s="217"/>
      <c r="F11" s="217"/>
      <c r="G11" s="217"/>
      <c r="H11" s="217"/>
      <c r="I11" s="217"/>
      <c r="J11" s="217"/>
      <c r="K11" s="217"/>
      <c r="L11" s="217"/>
      <c r="M11" s="217"/>
      <c r="N11" s="217"/>
      <c r="O11" s="217"/>
      <c r="P11" s="219" t="s">
        <v>173</v>
      </c>
      <c r="Q11" s="219"/>
      <c r="R11" s="219"/>
      <c r="S11" s="219"/>
      <c r="T11" s="219"/>
      <c r="U11" s="219"/>
    </row>
    <row r="12" spans="1:21" ht="12.75" customHeight="1" x14ac:dyDescent="0.2">
      <c r="A12" s="217"/>
      <c r="B12" s="217"/>
      <c r="C12" s="217"/>
      <c r="D12" s="217"/>
      <c r="E12" s="217"/>
      <c r="F12" s="217"/>
      <c r="G12" s="217"/>
      <c r="H12" s="217"/>
      <c r="I12" s="217"/>
      <c r="J12" s="217"/>
      <c r="K12" s="217"/>
      <c r="L12" s="217"/>
      <c r="M12" s="217"/>
      <c r="N12" s="217"/>
      <c r="O12" s="217"/>
      <c r="P12" s="219" t="s">
        <v>175</v>
      </c>
      <c r="Q12" s="219"/>
      <c r="R12" s="219"/>
      <c r="S12" s="219"/>
      <c r="T12" s="219"/>
      <c r="U12" s="219"/>
    </row>
    <row r="13" spans="1:21" ht="12.75" customHeight="1" x14ac:dyDescent="0.25">
      <c r="A13" s="222" t="s">
        <v>143</v>
      </c>
      <c r="B13" s="223"/>
      <c r="C13" s="223"/>
      <c r="D13" s="223"/>
      <c r="E13" s="223"/>
      <c r="F13" s="223"/>
      <c r="G13" s="223"/>
      <c r="H13" s="223"/>
      <c r="I13" s="223"/>
      <c r="J13" s="223"/>
      <c r="K13" s="223"/>
      <c r="L13" s="223"/>
      <c r="M13" s="223"/>
      <c r="N13" s="223"/>
      <c r="O13" s="223"/>
      <c r="P13" s="223"/>
      <c r="Q13" s="223"/>
      <c r="R13" s="223"/>
      <c r="S13" s="223"/>
      <c r="T13" s="223"/>
      <c r="U13" s="223"/>
    </row>
    <row r="14" spans="1:21" ht="12.75" customHeight="1" x14ac:dyDescent="0.2">
      <c r="A14" s="217"/>
      <c r="B14" s="271">
        <f>Worksheet!A17</f>
        <v>0</v>
      </c>
      <c r="C14" s="271"/>
      <c r="D14" s="217" t="s">
        <v>62</v>
      </c>
      <c r="E14" s="271">
        <f>Worksheet!B17</f>
        <v>0</v>
      </c>
      <c r="F14" s="271"/>
      <c r="G14" s="217" t="s">
        <v>63</v>
      </c>
      <c r="H14" s="265" t="str">
        <f>Worksheet!C17</f>
        <v/>
      </c>
      <c r="I14" s="265"/>
      <c r="J14" s="221" t="s">
        <v>64</v>
      </c>
      <c r="K14" s="221"/>
      <c r="L14" s="272" t="str">
        <f>Worksheet!E17</f>
        <v/>
      </c>
      <c r="M14" s="272"/>
      <c r="N14" s="217" t="s">
        <v>63</v>
      </c>
      <c r="O14" s="273" t="str">
        <f>Worksheet!F17</f>
        <v/>
      </c>
      <c r="P14" s="273"/>
      <c r="Q14" s="224"/>
      <c r="R14" s="268">
        <f>Worksheet!$F$29</f>
        <v>0</v>
      </c>
      <c r="S14" s="268"/>
      <c r="T14" s="268"/>
      <c r="U14" s="215" t="s">
        <v>119</v>
      </c>
    </row>
    <row r="15" spans="1:21" ht="12.75" customHeight="1" x14ac:dyDescent="0.2">
      <c r="A15" s="217"/>
      <c r="B15" s="271">
        <f>Worksheet!A18</f>
        <v>0</v>
      </c>
      <c r="C15" s="271"/>
      <c r="D15" s="217" t="s">
        <v>62</v>
      </c>
      <c r="E15" s="271">
        <f>Worksheet!B18</f>
        <v>0</v>
      </c>
      <c r="F15" s="271"/>
      <c r="G15" s="217" t="s">
        <v>63</v>
      </c>
      <c r="H15" s="265" t="str">
        <f>Worksheet!C18</f>
        <v/>
      </c>
      <c r="I15" s="265"/>
      <c r="J15" s="221" t="s">
        <v>64</v>
      </c>
      <c r="K15" s="221"/>
      <c r="L15" s="272" t="str">
        <f>Worksheet!E18</f>
        <v/>
      </c>
      <c r="M15" s="272"/>
      <c r="N15" s="217" t="s">
        <v>63</v>
      </c>
      <c r="O15" s="274" t="str">
        <f>Worksheet!F18</f>
        <v/>
      </c>
      <c r="P15" s="274"/>
      <c r="Q15" s="225"/>
      <c r="R15" s="269">
        <f>Worksheet!$F$33</f>
        <v>0</v>
      </c>
      <c r="S15" s="269"/>
      <c r="T15" s="269"/>
      <c r="U15" s="215" t="s">
        <v>120</v>
      </c>
    </row>
    <row r="16" spans="1:21" ht="12.75" customHeight="1" x14ac:dyDescent="0.2">
      <c r="A16" s="217"/>
      <c r="B16" s="271">
        <f>Worksheet!A19</f>
        <v>0</v>
      </c>
      <c r="C16" s="271"/>
      <c r="D16" s="217" t="s">
        <v>62</v>
      </c>
      <c r="E16" s="271">
        <f>Worksheet!B19</f>
        <v>0</v>
      </c>
      <c r="F16" s="271"/>
      <c r="G16" s="217" t="s">
        <v>63</v>
      </c>
      <c r="H16" s="265" t="str">
        <f>Worksheet!C19</f>
        <v/>
      </c>
      <c r="I16" s="265"/>
      <c r="J16" s="221" t="s">
        <v>64</v>
      </c>
      <c r="K16" s="221"/>
      <c r="L16" s="272" t="str">
        <f>Worksheet!E19</f>
        <v/>
      </c>
      <c r="M16" s="272"/>
      <c r="N16" s="217" t="s">
        <v>63</v>
      </c>
      <c r="O16" s="274" t="str">
        <f>Worksheet!F19</f>
        <v/>
      </c>
      <c r="P16" s="274"/>
      <c r="Q16" s="225"/>
      <c r="R16" s="270" t="e">
        <f>Worksheet!$F$35</f>
        <v>#N/A</v>
      </c>
      <c r="S16" s="270"/>
      <c r="T16" s="270"/>
      <c r="U16" s="215" t="s">
        <v>121</v>
      </c>
    </row>
    <row r="17" spans="1:26" ht="12.75" customHeight="1" x14ac:dyDescent="0.2">
      <c r="A17" s="217"/>
      <c r="B17" s="271">
        <f>Worksheet!A20</f>
        <v>0</v>
      </c>
      <c r="C17" s="271"/>
      <c r="D17" s="217" t="s">
        <v>62</v>
      </c>
      <c r="E17" s="271">
        <f>Worksheet!B20</f>
        <v>0</v>
      </c>
      <c r="F17" s="271"/>
      <c r="G17" s="217" t="s">
        <v>63</v>
      </c>
      <c r="H17" s="265" t="str">
        <f>Worksheet!C20</f>
        <v/>
      </c>
      <c r="I17" s="265"/>
      <c r="J17" s="221" t="s">
        <v>64</v>
      </c>
      <c r="K17" s="221"/>
      <c r="L17" s="272" t="str">
        <f>Worksheet!E20</f>
        <v/>
      </c>
      <c r="M17" s="272"/>
      <c r="N17" s="217" t="s">
        <v>63</v>
      </c>
      <c r="O17" s="274" t="str">
        <f>Worksheet!F20</f>
        <v/>
      </c>
      <c r="P17" s="274"/>
      <c r="Q17" s="217"/>
      <c r="R17" s="217"/>
      <c r="S17" s="217"/>
      <c r="T17" s="217"/>
      <c r="U17" s="217"/>
    </row>
    <row r="18" spans="1:26" ht="12.75" customHeight="1" x14ac:dyDescent="0.2">
      <c r="A18" s="217"/>
      <c r="B18" s="271">
        <f>Worksheet!A21</f>
        <v>0</v>
      </c>
      <c r="C18" s="271"/>
      <c r="D18" s="217" t="s">
        <v>62</v>
      </c>
      <c r="E18" s="271">
        <f>Worksheet!B21</f>
        <v>0</v>
      </c>
      <c r="F18" s="271"/>
      <c r="G18" s="217" t="s">
        <v>63</v>
      </c>
      <c r="H18" s="265" t="str">
        <f>Worksheet!C21</f>
        <v/>
      </c>
      <c r="I18" s="265"/>
      <c r="J18" s="221" t="s">
        <v>64</v>
      </c>
      <c r="K18" s="221"/>
      <c r="L18" s="272" t="str">
        <f>Worksheet!E21</f>
        <v/>
      </c>
      <c r="M18" s="272"/>
      <c r="N18" s="217" t="s">
        <v>63</v>
      </c>
      <c r="O18" s="274" t="str">
        <f>Worksheet!F21</f>
        <v/>
      </c>
      <c r="P18" s="274"/>
      <c r="Q18" s="217"/>
      <c r="R18" s="217"/>
      <c r="S18" s="217"/>
      <c r="T18" s="217"/>
      <c r="U18" s="217"/>
    </row>
    <row r="19" spans="1:26" ht="12.75" customHeight="1" x14ac:dyDescent="0.2">
      <c r="A19" s="217"/>
      <c r="B19" s="271">
        <f>Worksheet!A22</f>
        <v>0</v>
      </c>
      <c r="C19" s="271"/>
      <c r="D19" s="217" t="s">
        <v>62</v>
      </c>
      <c r="E19" s="271">
        <f>Worksheet!B22</f>
        <v>0</v>
      </c>
      <c r="F19" s="271"/>
      <c r="G19" s="217" t="s">
        <v>63</v>
      </c>
      <c r="H19" s="265" t="str">
        <f>Worksheet!C22</f>
        <v/>
      </c>
      <c r="I19" s="265"/>
      <c r="J19" s="221" t="s">
        <v>64</v>
      </c>
      <c r="K19" s="221"/>
      <c r="L19" s="272" t="str">
        <f>Worksheet!E22</f>
        <v/>
      </c>
      <c r="M19" s="272"/>
      <c r="N19" s="217" t="s">
        <v>63</v>
      </c>
      <c r="O19" s="274" t="str">
        <f>Worksheet!F22</f>
        <v/>
      </c>
      <c r="P19" s="274"/>
      <c r="Q19" s="217"/>
      <c r="R19" s="217"/>
      <c r="S19" s="217"/>
      <c r="T19" s="217"/>
      <c r="U19" s="217"/>
    </row>
    <row r="20" spans="1:26" ht="12.75" customHeight="1" x14ac:dyDescent="0.2">
      <c r="A20" s="217"/>
      <c r="B20" s="226"/>
      <c r="C20" s="218"/>
      <c r="D20" s="217"/>
      <c r="E20" s="226"/>
      <c r="F20" s="218"/>
      <c r="G20" s="217"/>
      <c r="H20" s="218"/>
      <c r="I20" s="218"/>
      <c r="J20" s="217"/>
      <c r="K20" s="217"/>
      <c r="L20" s="227"/>
      <c r="M20" s="218"/>
      <c r="N20" s="217"/>
      <c r="O20" s="228"/>
      <c r="P20" s="228"/>
      <c r="Q20" s="217"/>
      <c r="R20" s="217"/>
      <c r="S20" s="217"/>
      <c r="T20" s="217"/>
      <c r="U20" s="217"/>
    </row>
    <row r="21" spans="1:26" ht="12.75" customHeight="1" x14ac:dyDescent="0.25">
      <c r="A21" s="229" t="s">
        <v>144</v>
      </c>
      <c r="B21" s="230"/>
      <c r="C21" s="230"/>
      <c r="D21" s="230"/>
      <c r="E21" s="230"/>
      <c r="F21" s="230"/>
      <c r="G21" s="230"/>
      <c r="H21" s="230"/>
      <c r="I21" s="230"/>
      <c r="J21" s="230"/>
      <c r="K21" s="230"/>
      <c r="L21" s="230"/>
      <c r="M21" s="230"/>
      <c r="N21" s="230"/>
      <c r="O21" s="230"/>
      <c r="P21" s="230"/>
      <c r="Q21" s="230"/>
      <c r="R21" s="230"/>
      <c r="S21" s="230"/>
      <c r="T21" s="230"/>
      <c r="U21" s="230"/>
    </row>
    <row r="22" spans="1:26" ht="12.75" customHeight="1" x14ac:dyDescent="0.2">
      <c r="A22" s="217"/>
      <c r="B22" s="271">
        <f>Worksheet!A62</f>
        <v>0</v>
      </c>
      <c r="C22" s="271"/>
      <c r="D22" s="217" t="s">
        <v>62</v>
      </c>
      <c r="E22" s="271">
        <f>Worksheet!B62</f>
        <v>0</v>
      </c>
      <c r="F22" s="271"/>
      <c r="G22" s="217" t="s">
        <v>63</v>
      </c>
      <c r="H22" s="265" t="str">
        <f>Worksheet!D62</f>
        <v/>
      </c>
      <c r="I22" s="265"/>
      <c r="J22" s="221" t="s">
        <v>64</v>
      </c>
      <c r="K22" s="221"/>
      <c r="L22" s="272">
        <f>Worksheet!E62</f>
        <v>0</v>
      </c>
      <c r="M22" s="272"/>
      <c r="N22" s="217" t="s">
        <v>63</v>
      </c>
      <c r="O22" s="274" t="str">
        <f>Worksheet!F62</f>
        <v/>
      </c>
      <c r="P22" s="274"/>
      <c r="Q22" s="224"/>
      <c r="R22" s="268">
        <f>Worksheet!$F$76</f>
        <v>0</v>
      </c>
      <c r="S22" s="268"/>
      <c r="T22" s="268"/>
      <c r="U22" s="215" t="s">
        <v>122</v>
      </c>
    </row>
    <row r="23" spans="1:26" ht="12.75" customHeight="1" x14ac:dyDescent="0.2">
      <c r="A23" s="217"/>
      <c r="B23" s="271">
        <f>Worksheet!A63</f>
        <v>0</v>
      </c>
      <c r="C23" s="271"/>
      <c r="D23" s="217" t="s">
        <v>62</v>
      </c>
      <c r="E23" s="271">
        <f>Worksheet!B63</f>
        <v>0</v>
      </c>
      <c r="F23" s="271"/>
      <c r="G23" s="217" t="s">
        <v>63</v>
      </c>
      <c r="H23" s="265" t="str">
        <f>Worksheet!D63</f>
        <v/>
      </c>
      <c r="I23" s="265"/>
      <c r="J23" s="221" t="s">
        <v>64</v>
      </c>
      <c r="K23" s="221"/>
      <c r="L23" s="272">
        <f>Worksheet!E63</f>
        <v>0</v>
      </c>
      <c r="M23" s="272"/>
      <c r="N23" s="217" t="s">
        <v>63</v>
      </c>
      <c r="O23" s="274" t="str">
        <f>Worksheet!F63</f>
        <v/>
      </c>
      <c r="P23" s="274"/>
      <c r="Q23" s="225"/>
      <c r="R23" s="269">
        <f>Worksheet!$F$78</f>
        <v>0</v>
      </c>
      <c r="S23" s="269"/>
      <c r="T23" s="269"/>
      <c r="U23" s="215" t="s">
        <v>123</v>
      </c>
    </row>
    <row r="24" spans="1:26" ht="12.75" customHeight="1" x14ac:dyDescent="0.2">
      <c r="A24" s="217"/>
      <c r="B24" s="271">
        <f>Worksheet!A64</f>
        <v>0</v>
      </c>
      <c r="C24" s="271"/>
      <c r="D24" s="217" t="s">
        <v>62</v>
      </c>
      <c r="E24" s="271">
        <f>Worksheet!B64</f>
        <v>0</v>
      </c>
      <c r="F24" s="271"/>
      <c r="G24" s="217" t="s">
        <v>63</v>
      </c>
      <c r="H24" s="265" t="str">
        <f>Worksheet!D64</f>
        <v/>
      </c>
      <c r="I24" s="265"/>
      <c r="J24" s="221" t="s">
        <v>64</v>
      </c>
      <c r="K24" s="221"/>
      <c r="L24" s="272">
        <f>Worksheet!E64</f>
        <v>0</v>
      </c>
      <c r="M24" s="272"/>
      <c r="N24" s="217" t="s">
        <v>63</v>
      </c>
      <c r="O24" s="274" t="str">
        <f>Worksheet!F64</f>
        <v/>
      </c>
      <c r="P24" s="274"/>
      <c r="Q24" s="225"/>
      <c r="R24" s="270">
        <f>Worksheet!$F$80</f>
        <v>0</v>
      </c>
      <c r="S24" s="270"/>
      <c r="T24" s="270"/>
      <c r="U24" s="215" t="s">
        <v>121</v>
      </c>
    </row>
    <row r="25" spans="1:26" ht="12.75" customHeight="1" x14ac:dyDescent="0.2">
      <c r="A25" s="217"/>
      <c r="B25" s="271">
        <f>Worksheet!A65</f>
        <v>0</v>
      </c>
      <c r="C25" s="271"/>
      <c r="D25" s="217" t="s">
        <v>62</v>
      </c>
      <c r="E25" s="271">
        <f>Worksheet!B65</f>
        <v>0</v>
      </c>
      <c r="F25" s="271"/>
      <c r="G25" s="217" t="s">
        <v>63</v>
      </c>
      <c r="H25" s="265" t="str">
        <f>Worksheet!D65</f>
        <v/>
      </c>
      <c r="I25" s="265"/>
      <c r="J25" s="221" t="s">
        <v>64</v>
      </c>
      <c r="K25" s="221"/>
      <c r="L25" s="272">
        <f>Worksheet!E65</f>
        <v>0</v>
      </c>
      <c r="M25" s="272"/>
      <c r="N25" s="217" t="s">
        <v>63</v>
      </c>
      <c r="O25" s="274" t="str">
        <f>Worksheet!F65</f>
        <v/>
      </c>
      <c r="P25" s="274"/>
      <c r="Q25" s="217"/>
      <c r="R25" s="217"/>
      <c r="S25" s="217"/>
      <c r="T25" s="217"/>
      <c r="U25" s="217"/>
    </row>
    <row r="26" spans="1:26" ht="12.75" customHeight="1" x14ac:dyDescent="0.2">
      <c r="A26" s="217"/>
      <c r="B26" s="275">
        <f>Worksheet!A66</f>
        <v>0</v>
      </c>
      <c r="C26" s="275"/>
      <c r="D26" s="217" t="s">
        <v>62</v>
      </c>
      <c r="E26" s="275">
        <f>Worksheet!B66</f>
        <v>0</v>
      </c>
      <c r="F26" s="275"/>
      <c r="G26" s="217" t="s">
        <v>63</v>
      </c>
      <c r="H26" s="276" t="str">
        <f>Worksheet!D66</f>
        <v/>
      </c>
      <c r="I26" s="276"/>
      <c r="J26" s="221" t="s">
        <v>64</v>
      </c>
      <c r="K26" s="221"/>
      <c r="L26" s="277">
        <f>Worksheet!E66</f>
        <v>0</v>
      </c>
      <c r="M26" s="277"/>
      <c r="N26" s="217" t="s">
        <v>63</v>
      </c>
      <c r="O26" s="278" t="str">
        <f>Worksheet!F66</f>
        <v/>
      </c>
      <c r="P26" s="278"/>
      <c r="Q26" s="217"/>
      <c r="R26" s="217"/>
      <c r="S26" s="217"/>
      <c r="T26" s="217"/>
      <c r="U26" s="217"/>
    </row>
    <row r="27" spans="1:26" ht="12.75" customHeight="1" x14ac:dyDescent="0.2">
      <c r="A27" s="217"/>
      <c r="B27" s="226"/>
      <c r="C27" s="218"/>
      <c r="D27" s="217"/>
      <c r="E27" s="226"/>
      <c r="F27" s="218"/>
      <c r="G27" s="217"/>
      <c r="H27" s="218"/>
      <c r="I27" s="218"/>
      <c r="J27" s="217"/>
      <c r="K27" s="217"/>
      <c r="L27" s="227"/>
      <c r="M27" s="218"/>
      <c r="N27" s="217"/>
      <c r="O27" s="228"/>
      <c r="P27" s="228"/>
      <c r="Q27" s="217"/>
      <c r="R27" s="217"/>
      <c r="S27" s="217"/>
      <c r="T27" s="217"/>
      <c r="U27" s="217"/>
    </row>
    <row r="28" spans="1:26" ht="12.75" customHeight="1" x14ac:dyDescent="0.25">
      <c r="A28" s="222" t="s">
        <v>73</v>
      </c>
      <c r="B28" s="223"/>
      <c r="C28" s="223"/>
      <c r="D28" s="223"/>
      <c r="E28" s="223"/>
      <c r="F28" s="223"/>
      <c r="G28" s="223"/>
      <c r="H28" s="223"/>
      <c r="I28" s="223"/>
      <c r="J28" s="223"/>
      <c r="K28" s="223"/>
      <c r="L28" s="223"/>
      <c r="M28" s="223"/>
      <c r="N28" s="223"/>
      <c r="O28" s="223"/>
      <c r="P28" s="223"/>
      <c r="Q28" s="223"/>
      <c r="R28" s="223"/>
      <c r="S28" s="223"/>
      <c r="T28" s="223"/>
      <c r="U28" s="223"/>
    </row>
    <row r="29" spans="1:26" ht="12.75" customHeight="1" x14ac:dyDescent="0.2">
      <c r="A29" s="217"/>
      <c r="B29" s="231" t="s">
        <v>142</v>
      </c>
      <c r="C29" s="232"/>
      <c r="D29" s="232"/>
      <c r="E29" s="232"/>
      <c r="F29" s="232"/>
      <c r="G29" s="232"/>
      <c r="H29" s="232"/>
      <c r="I29" s="232"/>
      <c r="J29" s="232"/>
      <c r="K29" s="232"/>
      <c r="L29" s="232"/>
      <c r="M29" s="232"/>
      <c r="N29" s="232"/>
      <c r="O29" s="232"/>
      <c r="P29" s="232"/>
      <c r="Q29" s="232"/>
      <c r="R29" s="232"/>
      <c r="S29" s="232"/>
      <c r="T29" s="232"/>
      <c r="U29" s="232"/>
    </row>
    <row r="30" spans="1:26" ht="12.75" customHeight="1" x14ac:dyDescent="0.2">
      <c r="A30" s="217"/>
      <c r="B30" s="279">
        <f>Worksheet!$B$101</f>
        <v>0</v>
      </c>
      <c r="C30" s="280"/>
      <c r="D30" s="280"/>
      <c r="E30" s="218" t="s">
        <v>66</v>
      </c>
      <c r="F30" s="281">
        <f>Worksheet!$D$101</f>
        <v>0</v>
      </c>
      <c r="G30" s="281"/>
      <c r="H30" s="213"/>
      <c r="I30" s="233" t="s">
        <v>65</v>
      </c>
      <c r="J30" s="233"/>
      <c r="K30" s="281">
        <f>Worksheet!$F$101</f>
        <v>0</v>
      </c>
      <c r="L30" s="281"/>
      <c r="M30" s="233" t="s">
        <v>64</v>
      </c>
      <c r="N30" s="233"/>
      <c r="O30" s="282" t="e">
        <f>Worksheet!$D$103</f>
        <v>#N/A</v>
      </c>
      <c r="P30" s="282"/>
      <c r="Q30" s="217" t="s">
        <v>63</v>
      </c>
      <c r="R30" s="268" t="e">
        <f>Worksheet!$F$103</f>
        <v>#N/A</v>
      </c>
      <c r="S30" s="268"/>
      <c r="T30" s="268"/>
      <c r="U30" s="234" t="s">
        <v>124</v>
      </c>
      <c r="Z30" s="217"/>
    </row>
    <row r="31" spans="1:26" ht="12.75" customHeight="1" x14ac:dyDescent="0.2">
      <c r="A31" s="217"/>
      <c r="B31" s="218"/>
      <c r="C31" s="218"/>
      <c r="D31" s="218"/>
      <c r="E31" s="218"/>
      <c r="F31" s="218"/>
      <c r="G31" s="218"/>
      <c r="H31" s="218"/>
      <c r="I31" s="235"/>
      <c r="J31" s="218"/>
      <c r="K31" s="218"/>
      <c r="L31" s="218"/>
      <c r="M31" s="217"/>
      <c r="N31" s="217"/>
      <c r="O31" s="217"/>
      <c r="P31" s="213"/>
      <c r="Q31" s="213"/>
      <c r="R31" s="269">
        <f>Worksheet!$E$107</f>
        <v>0</v>
      </c>
      <c r="S31" s="269"/>
      <c r="T31" s="269"/>
      <c r="U31" s="215" t="s">
        <v>125</v>
      </c>
    </row>
    <row r="32" spans="1:26" ht="12.75" customHeight="1" x14ac:dyDescent="0.2">
      <c r="A32" s="217"/>
      <c r="B32" s="218"/>
      <c r="C32" s="218"/>
      <c r="D32" s="218"/>
      <c r="E32" s="218"/>
      <c r="F32" s="218"/>
      <c r="G32" s="218"/>
      <c r="H32" s="218"/>
      <c r="I32" s="235"/>
      <c r="J32" s="218"/>
      <c r="K32" s="218"/>
      <c r="L32" s="218"/>
      <c r="M32" s="217"/>
      <c r="N32" s="217"/>
      <c r="O32" s="217"/>
      <c r="P32" s="213"/>
      <c r="Q32" s="213"/>
      <c r="R32" s="270" t="e">
        <f>Worksheet!$E$108</f>
        <v>#N/A</v>
      </c>
      <c r="S32" s="270"/>
      <c r="T32" s="270"/>
      <c r="U32" s="215" t="s">
        <v>121</v>
      </c>
      <c r="Z32" s="217"/>
    </row>
    <row r="33" spans="1:22" ht="12.75" customHeight="1" x14ac:dyDescent="0.2">
      <c r="A33" s="217"/>
      <c r="B33" s="218"/>
      <c r="C33" s="218"/>
      <c r="D33" s="218"/>
      <c r="E33" s="218"/>
      <c r="F33" s="218"/>
      <c r="G33" s="218"/>
      <c r="H33" s="218"/>
      <c r="I33" s="235"/>
      <c r="J33" s="218"/>
      <c r="K33" s="218"/>
      <c r="L33" s="218"/>
      <c r="M33" s="217"/>
      <c r="N33" s="217"/>
      <c r="O33" s="217"/>
      <c r="P33" s="217"/>
      <c r="Q33" s="217"/>
      <c r="R33" s="217"/>
      <c r="S33" s="217"/>
      <c r="T33" s="217"/>
      <c r="U33" s="217"/>
    </row>
    <row r="34" spans="1:22" ht="12.75" customHeight="1" x14ac:dyDescent="0.2">
      <c r="A34" s="217"/>
      <c r="B34" s="231" t="s">
        <v>141</v>
      </c>
      <c r="C34" s="232"/>
      <c r="D34" s="232"/>
      <c r="E34" s="232"/>
      <c r="F34" s="232"/>
      <c r="G34" s="232"/>
      <c r="H34" s="232"/>
      <c r="I34" s="232"/>
      <c r="J34" s="232"/>
      <c r="K34" s="232"/>
      <c r="L34" s="232"/>
      <c r="M34" s="232"/>
      <c r="N34" s="232"/>
      <c r="O34" s="232"/>
      <c r="P34" s="232"/>
      <c r="Q34" s="232"/>
      <c r="R34" s="232"/>
      <c r="S34" s="232"/>
      <c r="T34" s="232"/>
      <c r="U34" s="232"/>
    </row>
    <row r="35" spans="1:22" ht="12.75" customHeight="1" x14ac:dyDescent="0.2">
      <c r="A35" s="217"/>
      <c r="B35" s="236" t="s">
        <v>86</v>
      </c>
      <c r="C35" s="218"/>
      <c r="D35" s="218"/>
      <c r="E35" s="218"/>
      <c r="F35" s="218"/>
      <c r="G35" s="218"/>
      <c r="H35" s="218"/>
      <c r="I35" s="218"/>
      <c r="J35" s="218"/>
      <c r="K35" s="218"/>
      <c r="L35" s="218"/>
      <c r="M35" s="218"/>
      <c r="N35" s="218"/>
      <c r="O35" s="218"/>
      <c r="P35" s="218"/>
      <c r="Q35" s="218"/>
      <c r="R35" s="218"/>
      <c r="S35" s="218"/>
      <c r="T35" s="218"/>
      <c r="U35" s="218"/>
    </row>
    <row r="36" spans="1:22" ht="12.75" customHeight="1" x14ac:dyDescent="0.2">
      <c r="A36" s="217"/>
      <c r="B36" s="279">
        <f>Worksheet!$B$125</f>
        <v>0</v>
      </c>
      <c r="C36" s="279"/>
      <c r="D36" s="218" t="s">
        <v>66</v>
      </c>
      <c r="E36" s="282">
        <f>Worksheet!$D$125</f>
        <v>0</v>
      </c>
      <c r="F36" s="282"/>
      <c r="G36" s="217" t="s">
        <v>61</v>
      </c>
      <c r="H36" s="268" t="e">
        <f>Worksheet!$F$125</f>
        <v>#N/A</v>
      </c>
      <c r="I36" s="268"/>
      <c r="J36" s="217" t="s">
        <v>66</v>
      </c>
      <c r="K36" s="265" t="e">
        <f ca="1">Worksheet!$F$127</f>
        <v>#VALUE!</v>
      </c>
      <c r="L36" s="265"/>
      <c r="M36" s="237" t="s">
        <v>67</v>
      </c>
      <c r="N36" s="237"/>
      <c r="O36" s="237"/>
      <c r="P36" s="268" t="e">
        <f ca="1">Worksheet!$F$129</f>
        <v>#VALUE!</v>
      </c>
      <c r="Q36" s="268"/>
      <c r="R36" s="268"/>
      <c r="S36" s="217" t="s">
        <v>117</v>
      </c>
      <c r="T36" s="217"/>
      <c r="U36" s="217"/>
    </row>
    <row r="37" spans="1:22" ht="12.75" customHeight="1" x14ac:dyDescent="0.2">
      <c r="A37" s="217"/>
      <c r="B37" s="238" t="s">
        <v>87</v>
      </c>
      <c r="C37" s="239"/>
      <c r="D37" s="239"/>
      <c r="E37" s="239"/>
      <c r="F37" s="239"/>
      <c r="G37" s="239"/>
      <c r="H37" s="239"/>
      <c r="I37" s="239"/>
      <c r="J37" s="239"/>
      <c r="K37" s="239"/>
      <c r="L37" s="239"/>
      <c r="M37" s="239"/>
      <c r="N37" s="239"/>
      <c r="O37" s="239"/>
      <c r="P37" s="239"/>
      <c r="Q37" s="239"/>
      <c r="R37" s="239"/>
      <c r="S37" s="239"/>
      <c r="T37" s="239"/>
      <c r="U37" s="239"/>
    </row>
    <row r="38" spans="1:22" ht="12.75" customHeight="1" x14ac:dyDescent="0.2">
      <c r="A38" s="217"/>
      <c r="B38" s="233" t="s">
        <v>84</v>
      </c>
      <c r="C38" s="233"/>
      <c r="D38" s="233"/>
      <c r="E38" s="233"/>
      <c r="F38" s="265">
        <f>Worksheet!$B$134</f>
        <v>300</v>
      </c>
      <c r="G38" s="265"/>
      <c r="H38" s="265"/>
      <c r="I38" s="221" t="s">
        <v>83</v>
      </c>
      <c r="J38" s="221"/>
      <c r="K38" s="265" t="e">
        <f ca="1">Worksheet!$F$134</f>
        <v>#VALUE!</v>
      </c>
      <c r="L38" s="265"/>
      <c r="M38" s="265"/>
      <c r="N38" s="217" t="s">
        <v>85</v>
      </c>
      <c r="O38" s="217"/>
      <c r="P38" s="283">
        <f>Worksheet!$D$134</f>
        <v>0</v>
      </c>
      <c r="Q38" s="283"/>
      <c r="R38" s="235" t="s">
        <v>63</v>
      </c>
      <c r="S38" s="265" t="e">
        <f ca="1">Worksheet!$F$136</f>
        <v>#VALUE!</v>
      </c>
      <c r="T38" s="265"/>
      <c r="U38" s="217" t="s">
        <v>148</v>
      </c>
    </row>
    <row r="39" spans="1:22" ht="12.75" customHeight="1" x14ac:dyDescent="0.2">
      <c r="A39" s="217"/>
      <c r="B39" s="219" t="s">
        <v>128</v>
      </c>
      <c r="C39" s="240"/>
      <c r="D39" s="240"/>
      <c r="E39" s="240"/>
      <c r="F39" s="240"/>
      <c r="G39" s="210"/>
      <c r="H39" s="265" t="e">
        <f ca="1">Worksheet!$B$138</f>
        <v>#VALUE!</v>
      </c>
      <c r="I39" s="284"/>
      <c r="J39" s="284"/>
      <c r="K39" s="213" t="s">
        <v>66</v>
      </c>
      <c r="L39" s="268" t="e">
        <f>Worksheet!$D$138</f>
        <v>#N/A</v>
      </c>
      <c r="M39" s="284"/>
      <c r="N39" s="284"/>
      <c r="O39" s="241" t="s">
        <v>63</v>
      </c>
      <c r="P39" s="269" t="e">
        <f ca="1">Worksheet!$F$138</f>
        <v>#VALUE!</v>
      </c>
      <c r="Q39" s="269"/>
      <c r="R39" s="269"/>
      <c r="S39" s="217" t="s">
        <v>118</v>
      </c>
      <c r="T39" s="217"/>
      <c r="U39" s="217"/>
    </row>
    <row r="40" spans="1:22" ht="12.75" customHeight="1" x14ac:dyDescent="0.2">
      <c r="A40" s="217"/>
      <c r="B40" s="218"/>
      <c r="C40" s="218"/>
      <c r="D40" s="217"/>
      <c r="E40" s="217"/>
      <c r="F40" s="213"/>
      <c r="G40" s="213"/>
      <c r="H40" s="242"/>
      <c r="I40" s="242"/>
      <c r="J40" s="235"/>
      <c r="K40" s="242"/>
      <c r="L40" s="242"/>
      <c r="M40" s="213"/>
      <c r="N40" s="242"/>
      <c r="O40" s="242"/>
      <c r="P40" s="217"/>
      <c r="Q40" s="217"/>
      <c r="R40" s="268" t="e">
        <f ca="1">Worksheet!$E$140</f>
        <v>#VALUE!</v>
      </c>
      <c r="S40" s="268"/>
      <c r="T40" s="268"/>
      <c r="U40" s="215" t="s">
        <v>126</v>
      </c>
    </row>
    <row r="41" spans="1:22" ht="12.75" customHeight="1" x14ac:dyDescent="0.2">
      <c r="A41" s="217"/>
      <c r="B41" s="218"/>
      <c r="C41" s="218"/>
      <c r="D41" s="217"/>
      <c r="E41" s="217"/>
      <c r="F41" s="217"/>
      <c r="G41" s="242"/>
      <c r="H41" s="242"/>
      <c r="I41" s="242"/>
      <c r="J41" s="235"/>
      <c r="K41" s="242"/>
      <c r="L41" s="242"/>
      <c r="M41" s="242"/>
      <c r="N41" s="217"/>
      <c r="O41" s="217"/>
      <c r="P41" s="217"/>
      <c r="Q41" s="217"/>
      <c r="R41" s="269">
        <f>Worksheet!$E$141</f>
        <v>0</v>
      </c>
      <c r="S41" s="269"/>
      <c r="T41" s="269"/>
      <c r="U41" s="215" t="s">
        <v>127</v>
      </c>
      <c r="V41" s="217"/>
    </row>
    <row r="42" spans="1:22" ht="12.75" customHeight="1" x14ac:dyDescent="0.2">
      <c r="A42" s="217"/>
      <c r="B42" s="218"/>
      <c r="C42" s="218"/>
      <c r="D42" s="217"/>
      <c r="E42" s="217"/>
      <c r="F42" s="217"/>
      <c r="G42" s="242"/>
      <c r="H42" s="242"/>
      <c r="I42" s="242"/>
      <c r="J42" s="235"/>
      <c r="K42" s="242"/>
      <c r="L42" s="242"/>
      <c r="M42" s="242"/>
      <c r="N42" s="217"/>
      <c r="O42" s="217"/>
      <c r="P42" s="217"/>
      <c r="Q42" s="217"/>
      <c r="R42" s="270" t="e">
        <f ca="1">Worksheet!$E$142</f>
        <v>#VALUE!</v>
      </c>
      <c r="S42" s="270"/>
      <c r="T42" s="270"/>
      <c r="U42" s="215" t="s">
        <v>121</v>
      </c>
    </row>
    <row r="43" spans="1:22" ht="12.75" customHeight="1" x14ac:dyDescent="0.2">
      <c r="A43" s="217"/>
      <c r="B43" s="217"/>
      <c r="C43" s="217"/>
      <c r="D43" s="217"/>
      <c r="E43" s="217"/>
      <c r="F43" s="217"/>
      <c r="G43" s="217"/>
      <c r="H43" s="217"/>
      <c r="I43" s="217"/>
      <c r="J43" s="217"/>
      <c r="K43" s="217"/>
      <c r="L43" s="217"/>
      <c r="M43" s="217"/>
      <c r="N43" s="217"/>
      <c r="O43" s="217"/>
      <c r="P43" s="217"/>
      <c r="Q43" s="217"/>
      <c r="R43" s="217"/>
      <c r="S43" s="217"/>
      <c r="T43" s="217"/>
      <c r="U43" s="217"/>
    </row>
    <row r="44" spans="1:22" s="140" customFormat="1" ht="12.75" customHeight="1" x14ac:dyDescent="0.25">
      <c r="A44" s="243" t="s">
        <v>140</v>
      </c>
      <c r="B44" s="244"/>
      <c r="C44" s="244"/>
      <c r="D44" s="244"/>
      <c r="E44" s="244"/>
      <c r="F44" s="244"/>
      <c r="G44" s="244"/>
      <c r="H44" s="244"/>
      <c r="I44" s="244"/>
      <c r="J44" s="244"/>
      <c r="K44" s="244"/>
      <c r="L44" s="244"/>
      <c r="M44" s="244"/>
      <c r="N44" s="244"/>
      <c r="O44" s="244"/>
      <c r="P44" s="244"/>
      <c r="Q44" s="244"/>
      <c r="R44" s="244"/>
      <c r="S44" s="244"/>
      <c r="T44" s="244"/>
      <c r="U44" s="244"/>
    </row>
    <row r="45" spans="1:22" s="246" customFormat="1" ht="12.75" customHeight="1" x14ac:dyDescent="0.2">
      <c r="A45" s="215"/>
      <c r="B45" s="245" t="s">
        <v>86</v>
      </c>
      <c r="C45" s="217"/>
      <c r="D45" s="217"/>
      <c r="E45" s="217"/>
      <c r="F45" s="217"/>
      <c r="G45" s="217"/>
      <c r="H45" s="217"/>
      <c r="I45" s="217"/>
      <c r="J45" s="217"/>
      <c r="K45" s="217"/>
      <c r="L45" s="217"/>
      <c r="M45" s="217"/>
      <c r="N45" s="217"/>
      <c r="O45" s="217"/>
      <c r="P45" s="217"/>
      <c r="Q45" s="217"/>
      <c r="R45" s="217"/>
      <c r="S45" s="217"/>
      <c r="T45" s="217"/>
      <c r="U45" s="217"/>
    </row>
    <row r="46" spans="1:22" ht="12.75" customHeight="1" x14ac:dyDescent="0.2">
      <c r="A46" s="217"/>
      <c r="B46" s="285">
        <f>Worksheet!$B$196</f>
        <v>0</v>
      </c>
      <c r="C46" s="265"/>
      <c r="D46" s="217" t="s">
        <v>62</v>
      </c>
      <c r="E46" s="285">
        <f ca="1">Worksheet!$D$196</f>
        <v>46135</v>
      </c>
      <c r="F46" s="265"/>
      <c r="G46" s="217" t="s">
        <v>63</v>
      </c>
      <c r="H46" s="265">
        <f>Worksheet!$F$196</f>
        <v>0</v>
      </c>
      <c r="I46" s="265"/>
      <c r="J46" s="237" t="s">
        <v>161</v>
      </c>
      <c r="K46" s="237"/>
      <c r="L46" s="237"/>
      <c r="M46" s="237"/>
      <c r="N46" s="237"/>
      <c r="O46" s="286" t="e">
        <f>Worksheet!$D$205</f>
        <v>#N/A</v>
      </c>
      <c r="P46" s="286"/>
      <c r="Q46" s="224" t="s">
        <v>63</v>
      </c>
      <c r="R46" s="286">
        <f>Worksheet!$F$198</f>
        <v>0</v>
      </c>
      <c r="S46" s="286"/>
      <c r="T46" s="286"/>
      <c r="U46" s="217" t="s">
        <v>117</v>
      </c>
    </row>
    <row r="47" spans="1:22" ht="12.75" customHeight="1" x14ac:dyDescent="0.2">
      <c r="A47" s="217"/>
      <c r="B47" s="226"/>
      <c r="C47" s="218"/>
      <c r="D47" s="217"/>
      <c r="E47" s="226"/>
      <c r="F47" s="218"/>
      <c r="G47" s="217"/>
      <c r="H47" s="218"/>
      <c r="I47" s="218"/>
      <c r="J47" s="217"/>
      <c r="K47" s="217"/>
      <c r="L47" s="213"/>
      <c r="M47" s="213"/>
      <c r="N47" s="217"/>
      <c r="O47" s="247"/>
      <c r="P47" s="247"/>
      <c r="Q47" s="224"/>
      <c r="R47" s="287">
        <f>Worksheet!$E$208</f>
        <v>0</v>
      </c>
      <c r="S47" s="287"/>
      <c r="T47" s="287"/>
      <c r="U47" s="217" t="s">
        <v>155</v>
      </c>
    </row>
    <row r="48" spans="1:22" ht="12.75" customHeight="1" x14ac:dyDescent="0.2">
      <c r="A48" s="217"/>
      <c r="B48" s="226"/>
      <c r="C48" s="218"/>
      <c r="D48" s="217"/>
      <c r="E48" s="226"/>
      <c r="F48" s="218"/>
      <c r="G48" s="217"/>
      <c r="H48" s="218"/>
      <c r="I48" s="218"/>
      <c r="J48" s="217"/>
      <c r="K48" s="217"/>
      <c r="L48" s="213"/>
      <c r="M48" s="213"/>
      <c r="N48" s="217"/>
      <c r="O48" s="247"/>
      <c r="P48" s="247"/>
      <c r="Q48" s="224"/>
      <c r="R48" s="288">
        <f>R47-R46</f>
        <v>0</v>
      </c>
      <c r="S48" s="288"/>
      <c r="T48" s="288"/>
      <c r="U48" s="217" t="s">
        <v>156</v>
      </c>
    </row>
    <row r="49" spans="1:21" s="246" customFormat="1" ht="12.75" customHeight="1" x14ac:dyDescent="0.2">
      <c r="A49" s="215"/>
      <c r="B49" s="245" t="s">
        <v>87</v>
      </c>
      <c r="C49" s="217"/>
      <c r="D49" s="217"/>
      <c r="E49" s="217"/>
      <c r="F49" s="217"/>
      <c r="G49" s="217"/>
      <c r="H49" s="217"/>
      <c r="I49" s="217"/>
      <c r="J49" s="217"/>
      <c r="K49" s="217"/>
      <c r="L49" s="217"/>
      <c r="M49" s="217"/>
      <c r="N49" s="217"/>
      <c r="O49" s="217"/>
      <c r="P49" s="217"/>
      <c r="Q49" s="217"/>
      <c r="R49" s="217"/>
      <c r="S49" s="217"/>
      <c r="T49" s="217"/>
      <c r="U49" s="217"/>
    </row>
    <row r="50" spans="1:21" s="246" customFormat="1" ht="12.75" customHeight="1" x14ac:dyDescent="0.2">
      <c r="A50" s="217"/>
      <c r="B50" s="217" t="s">
        <v>32</v>
      </c>
      <c r="C50" s="289">
        <f>Worksheet!B203</f>
        <v>0</v>
      </c>
      <c r="D50" s="248" t="s">
        <v>63</v>
      </c>
      <c r="E50" s="217" t="s">
        <v>33</v>
      </c>
      <c r="F50" s="217"/>
      <c r="G50" s="290">
        <f>Worksheet!D203</f>
        <v>0</v>
      </c>
      <c r="H50" s="290"/>
      <c r="I50" s="217" t="s">
        <v>145</v>
      </c>
      <c r="J50" s="291">
        <f>Worksheet!F203</f>
        <v>0</v>
      </c>
      <c r="K50" s="291"/>
      <c r="L50" s="217" t="s">
        <v>74</v>
      </c>
      <c r="M50" s="217"/>
      <c r="N50" s="217"/>
      <c r="O50" s="217"/>
      <c r="P50" s="217"/>
      <c r="Q50" s="217"/>
      <c r="R50" s="217"/>
      <c r="S50" s="217"/>
      <c r="T50" s="217"/>
      <c r="U50" s="217"/>
    </row>
    <row r="51" spans="1:21" s="246" customFormat="1" ht="12.75" customHeight="1" x14ac:dyDescent="0.2">
      <c r="A51" s="217"/>
      <c r="B51" s="219" t="s">
        <v>128</v>
      </c>
      <c r="C51" s="240"/>
      <c r="D51" s="240"/>
      <c r="E51" s="240"/>
      <c r="F51" s="240"/>
      <c r="G51" s="240"/>
      <c r="H51" s="291">
        <f>Worksheet!$B$205</f>
        <v>0</v>
      </c>
      <c r="I51" s="291"/>
      <c r="J51" s="292"/>
      <c r="K51" s="217" t="s">
        <v>131</v>
      </c>
      <c r="L51" s="217"/>
      <c r="M51" s="217"/>
      <c r="N51" s="217"/>
      <c r="O51" s="286" t="e">
        <f>Worksheet!$D$205</f>
        <v>#N/A</v>
      </c>
      <c r="P51" s="286"/>
      <c r="Q51" s="235" t="s">
        <v>63</v>
      </c>
      <c r="R51" s="286" t="e">
        <f>Worksheet!$F$205</f>
        <v>#N/A</v>
      </c>
      <c r="S51" s="286"/>
      <c r="T51" s="286"/>
      <c r="U51" s="217" t="s">
        <v>118</v>
      </c>
    </row>
    <row r="52" spans="1:21" s="246" customFormat="1" ht="12.75" customHeight="1" x14ac:dyDescent="0.2">
      <c r="A52" s="217"/>
      <c r="B52" s="217"/>
      <c r="C52" s="217"/>
      <c r="D52" s="217"/>
      <c r="E52" s="217"/>
      <c r="F52" s="217"/>
      <c r="G52" s="217"/>
      <c r="H52" s="217"/>
      <c r="I52" s="217"/>
      <c r="J52" s="217"/>
      <c r="K52" s="217"/>
      <c r="L52" s="217"/>
      <c r="M52" s="217"/>
      <c r="N52" s="217"/>
      <c r="O52" s="217"/>
      <c r="P52" s="217"/>
      <c r="Q52" s="217"/>
      <c r="R52" s="217"/>
      <c r="S52" s="217"/>
      <c r="T52" s="217"/>
      <c r="U52" s="217"/>
    </row>
    <row r="53" spans="1:21" s="246" customFormat="1" ht="12.75" customHeight="1" x14ac:dyDescent="0.2">
      <c r="A53" s="217"/>
      <c r="B53" s="217"/>
      <c r="C53" s="217"/>
      <c r="D53" s="217"/>
      <c r="E53" s="217"/>
      <c r="F53" s="217"/>
      <c r="G53" s="217"/>
      <c r="H53" s="217"/>
      <c r="I53" s="217"/>
      <c r="J53" s="217"/>
      <c r="K53" s="217"/>
      <c r="L53" s="217"/>
      <c r="M53" s="217"/>
      <c r="N53" s="217"/>
      <c r="O53" s="217"/>
      <c r="P53" s="217"/>
      <c r="Q53" s="217"/>
      <c r="R53" s="268" t="e">
        <f>Worksheet!$E$207</f>
        <v>#N/A</v>
      </c>
      <c r="S53" s="268"/>
      <c r="T53" s="268"/>
      <c r="U53" s="215" t="s">
        <v>129</v>
      </c>
    </row>
    <row r="54" spans="1:21" s="246" customFormat="1" ht="12.75" customHeight="1" x14ac:dyDescent="0.2">
      <c r="A54" s="217"/>
      <c r="B54" s="217"/>
      <c r="C54" s="217"/>
      <c r="D54" s="217"/>
      <c r="E54" s="217"/>
      <c r="F54" s="217"/>
      <c r="G54" s="217"/>
      <c r="H54" s="217"/>
      <c r="I54" s="217"/>
      <c r="J54" s="217"/>
      <c r="K54" s="217"/>
      <c r="L54" s="217"/>
      <c r="M54" s="217"/>
      <c r="N54" s="217"/>
      <c r="O54" s="217"/>
      <c r="P54" s="217"/>
      <c r="Q54" s="217"/>
      <c r="R54" s="287">
        <f>Worksheet!$E$208</f>
        <v>0</v>
      </c>
      <c r="S54" s="287"/>
      <c r="T54" s="287"/>
      <c r="U54" s="215" t="s">
        <v>130</v>
      </c>
    </row>
    <row r="55" spans="1:21" s="246" customFormat="1" ht="12.75" customHeight="1" x14ac:dyDescent="0.2">
      <c r="A55" s="217"/>
      <c r="B55" s="217"/>
      <c r="C55" s="217"/>
      <c r="D55" s="217"/>
      <c r="E55" s="217"/>
      <c r="F55" s="217"/>
      <c r="G55" s="217"/>
      <c r="H55" s="217"/>
      <c r="I55" s="217"/>
      <c r="J55" s="217"/>
      <c r="K55" s="217"/>
      <c r="L55" s="217"/>
      <c r="M55" s="217"/>
      <c r="N55" s="217"/>
      <c r="O55" s="217"/>
      <c r="P55" s="217"/>
      <c r="Q55" s="217"/>
      <c r="R55" s="288" t="e">
        <f>Worksheet!$E$209</f>
        <v>#N/A</v>
      </c>
      <c r="S55" s="288"/>
      <c r="T55" s="288"/>
      <c r="U55" s="215" t="s">
        <v>157</v>
      </c>
    </row>
    <row r="56" spans="1:21" s="246" customFormat="1" ht="12.75" customHeight="1" x14ac:dyDescent="0.2">
      <c r="A56" s="217"/>
      <c r="B56" s="249" t="s">
        <v>34</v>
      </c>
      <c r="C56" s="249"/>
      <c r="D56" s="249"/>
      <c r="E56" s="249"/>
      <c r="F56" s="249"/>
      <c r="G56" s="249"/>
      <c r="H56" s="249"/>
      <c r="I56" s="249"/>
      <c r="J56" s="249"/>
      <c r="K56" s="217"/>
      <c r="L56" s="217"/>
      <c r="M56" s="217"/>
      <c r="N56" s="217"/>
      <c r="O56" s="217"/>
      <c r="P56" s="217"/>
      <c r="Q56" s="217"/>
      <c r="R56" s="217"/>
      <c r="S56" s="217"/>
      <c r="T56" s="217"/>
      <c r="U56" s="217"/>
    </row>
    <row r="57" spans="1:21" ht="12.75" customHeight="1" x14ac:dyDescent="0.2">
      <c r="A57" s="224"/>
      <c r="B57" s="219" t="s">
        <v>135</v>
      </c>
      <c r="C57" s="219"/>
      <c r="D57" s="219"/>
      <c r="E57" s="219"/>
      <c r="F57" s="219"/>
      <c r="G57" s="273" t="e">
        <f>R16</f>
        <v>#N/A</v>
      </c>
      <c r="H57" s="273"/>
      <c r="I57" s="273"/>
      <c r="J57" s="273"/>
      <c r="K57" s="217"/>
      <c r="L57" s="217"/>
      <c r="M57" s="217"/>
      <c r="N57" s="217"/>
      <c r="O57" s="217"/>
      <c r="P57" s="217"/>
      <c r="Q57" s="217"/>
      <c r="R57" s="217"/>
      <c r="S57" s="217"/>
      <c r="T57" s="217"/>
      <c r="U57" s="217"/>
    </row>
    <row r="58" spans="1:21" ht="12.75" customHeight="1" x14ac:dyDescent="0.2">
      <c r="A58" s="224"/>
      <c r="B58" s="219" t="s">
        <v>136</v>
      </c>
      <c r="C58" s="219"/>
      <c r="D58" s="219"/>
      <c r="E58" s="219"/>
      <c r="F58" s="219"/>
      <c r="G58" s="270">
        <f>R24</f>
        <v>0</v>
      </c>
      <c r="H58" s="270"/>
      <c r="I58" s="270"/>
      <c r="J58" s="270"/>
      <c r="K58" s="217"/>
      <c r="L58" s="217"/>
      <c r="M58" s="217"/>
      <c r="N58" s="217"/>
      <c r="O58" s="217"/>
      <c r="P58" s="217"/>
      <c r="Q58" s="217"/>
      <c r="R58" s="217"/>
      <c r="S58" s="217"/>
      <c r="T58" s="217"/>
      <c r="U58" s="217"/>
    </row>
    <row r="59" spans="1:21" ht="12.75" customHeight="1" x14ac:dyDescent="0.2">
      <c r="A59" s="224"/>
      <c r="B59" s="219" t="s">
        <v>137</v>
      </c>
      <c r="C59" s="219"/>
      <c r="D59" s="219"/>
      <c r="E59" s="219"/>
      <c r="F59" s="219"/>
      <c r="G59" s="273" t="e">
        <f>R32</f>
        <v>#N/A</v>
      </c>
      <c r="H59" s="273"/>
      <c r="I59" s="273"/>
      <c r="J59" s="273"/>
      <c r="K59" s="217"/>
      <c r="L59" s="217"/>
      <c r="M59" s="217"/>
      <c r="N59" s="217"/>
      <c r="O59" s="217"/>
      <c r="P59" s="217"/>
      <c r="Q59" s="217"/>
      <c r="R59" s="217"/>
      <c r="S59" s="217"/>
      <c r="T59" s="217"/>
      <c r="U59" s="217"/>
    </row>
    <row r="60" spans="1:21" ht="12.75" customHeight="1" x14ac:dyDescent="0.2">
      <c r="A60" s="224"/>
      <c r="B60" s="219" t="s">
        <v>138</v>
      </c>
      <c r="C60" s="219"/>
      <c r="D60" s="219"/>
      <c r="E60" s="219"/>
      <c r="F60" s="219"/>
      <c r="G60" s="270" t="e">
        <f ca="1">R42</f>
        <v>#VALUE!</v>
      </c>
      <c r="H60" s="270"/>
      <c r="I60" s="270"/>
      <c r="J60" s="270"/>
      <c r="K60" s="217"/>
      <c r="L60" s="217"/>
      <c r="M60" s="217"/>
      <c r="N60" s="217"/>
      <c r="O60" s="217"/>
      <c r="P60" s="217"/>
      <c r="Q60" s="217"/>
      <c r="R60" s="217"/>
      <c r="S60" s="217"/>
      <c r="T60" s="217"/>
      <c r="U60" s="217"/>
    </row>
    <row r="61" spans="1:21" ht="12.75" customHeight="1" x14ac:dyDescent="0.2">
      <c r="A61" s="224"/>
      <c r="B61" s="219" t="s">
        <v>139</v>
      </c>
      <c r="C61" s="219"/>
      <c r="D61" s="219"/>
      <c r="E61" s="219"/>
      <c r="F61" s="219"/>
      <c r="G61" s="270" t="e">
        <f>R55</f>
        <v>#N/A</v>
      </c>
      <c r="H61" s="270"/>
      <c r="I61" s="270"/>
      <c r="J61" s="270"/>
      <c r="K61" s="217"/>
      <c r="L61" s="217"/>
      <c r="M61" s="217"/>
      <c r="N61" s="217"/>
      <c r="O61" s="217"/>
      <c r="P61" s="217"/>
      <c r="Q61" s="217"/>
      <c r="R61" s="217"/>
      <c r="S61" s="217"/>
      <c r="T61" s="217"/>
      <c r="U61" s="217"/>
    </row>
    <row r="62" spans="1:21" ht="12.75" customHeight="1" x14ac:dyDescent="0.2">
      <c r="A62" s="250"/>
      <c r="B62" s="250"/>
      <c r="C62" s="250"/>
      <c r="D62" s="250"/>
      <c r="E62" s="250"/>
      <c r="F62" s="250"/>
      <c r="G62" s="251"/>
      <c r="H62" s="251"/>
      <c r="I62" s="251"/>
      <c r="J62" s="251"/>
      <c r="K62" s="213"/>
      <c r="L62" s="213"/>
      <c r="M62" s="213"/>
      <c r="N62" s="213"/>
      <c r="O62" s="213"/>
      <c r="P62" s="213"/>
      <c r="Q62" s="213"/>
      <c r="R62" s="213"/>
      <c r="S62" s="213"/>
      <c r="T62" s="213"/>
      <c r="U62" s="213"/>
    </row>
    <row r="63" spans="1:21" ht="12.75" customHeight="1" x14ac:dyDescent="0.2">
      <c r="A63" s="224"/>
      <c r="B63" s="224"/>
      <c r="C63" s="219" t="s">
        <v>134</v>
      </c>
      <c r="D63" s="219"/>
      <c r="E63" s="219"/>
      <c r="F63" s="219"/>
      <c r="G63" s="273" t="e">
        <f>Worksheet!$B$241</f>
        <v>#N/A</v>
      </c>
      <c r="H63" s="273"/>
      <c r="I63" s="273"/>
      <c r="J63" s="273"/>
      <c r="K63" s="217"/>
      <c r="L63" s="217"/>
      <c r="M63" s="217"/>
      <c r="N63" s="217"/>
      <c r="O63" s="217"/>
      <c r="P63" s="217"/>
      <c r="Q63" s="217"/>
      <c r="R63" s="217"/>
      <c r="S63" s="217"/>
      <c r="T63" s="217"/>
      <c r="U63" s="217"/>
    </row>
    <row r="64" spans="1:21" ht="12.75" customHeight="1" x14ac:dyDescent="0.2">
      <c r="A64" s="224"/>
      <c r="B64" s="224"/>
      <c r="C64" s="219" t="s">
        <v>133</v>
      </c>
      <c r="D64" s="219"/>
      <c r="E64" s="219"/>
      <c r="F64" s="219"/>
      <c r="G64" s="293">
        <f>Worksheet!$B$242</f>
        <v>0</v>
      </c>
      <c r="H64" s="294"/>
      <c r="I64" s="294"/>
      <c r="J64" s="294"/>
      <c r="K64" s="217"/>
      <c r="L64" s="217"/>
      <c r="M64" s="217"/>
      <c r="N64" s="217"/>
      <c r="O64" s="217"/>
      <c r="P64" s="217"/>
      <c r="Q64" s="217"/>
      <c r="R64" s="217"/>
      <c r="S64" s="217"/>
      <c r="T64" s="217"/>
      <c r="U64" s="217"/>
    </row>
    <row r="65" spans="1:21" ht="12.75" customHeight="1" x14ac:dyDescent="0.2">
      <c r="A65" s="252" t="s">
        <v>132</v>
      </c>
      <c r="B65" s="240"/>
      <c r="C65" s="240"/>
      <c r="D65" s="240"/>
      <c r="E65" s="240"/>
      <c r="F65" s="240"/>
      <c r="G65" s="270" t="e">
        <f>Worksheet!$B$243</f>
        <v>#N/A</v>
      </c>
      <c r="H65" s="270"/>
      <c r="I65" s="270"/>
      <c r="J65" s="270"/>
      <c r="K65" s="219"/>
      <c r="L65" s="219"/>
      <c r="M65" s="253"/>
      <c r="N65" s="253"/>
      <c r="O65" s="253"/>
      <c r="P65" s="217"/>
      <c r="Q65" s="217"/>
      <c r="R65" s="217"/>
      <c r="S65" s="217"/>
      <c r="T65" s="217"/>
      <c r="U65" s="217"/>
    </row>
    <row r="66" spans="1:21" x14ac:dyDescent="0.2">
      <c r="A66" s="217"/>
      <c r="B66" s="217"/>
      <c r="C66" s="213"/>
      <c r="D66" s="213"/>
      <c r="E66" s="213"/>
      <c r="F66" s="213"/>
      <c r="G66" s="213"/>
      <c r="H66" s="213"/>
      <c r="I66" s="213"/>
      <c r="J66" s="213"/>
      <c r="K66" s="217"/>
      <c r="L66" s="215"/>
      <c r="M66" s="237"/>
      <c r="N66" s="237"/>
      <c r="O66" s="216"/>
      <c r="P66" s="216"/>
      <c r="Q66" s="237"/>
      <c r="R66" s="237"/>
      <c r="S66" s="217"/>
      <c r="T66" s="217"/>
      <c r="U66" s="217"/>
    </row>
    <row r="67" spans="1:21" x14ac:dyDescent="0.2">
      <c r="A67" s="217"/>
      <c r="B67" s="217"/>
      <c r="C67" s="217"/>
      <c r="D67" s="217"/>
      <c r="E67" s="217"/>
      <c r="F67" s="217"/>
      <c r="G67" s="217"/>
      <c r="H67" s="217"/>
      <c r="I67" s="217"/>
      <c r="J67" s="217"/>
      <c r="K67" s="217"/>
      <c r="L67" s="217"/>
      <c r="M67" s="217"/>
      <c r="N67" s="217"/>
      <c r="O67" s="217"/>
      <c r="P67" s="217"/>
      <c r="Q67" s="217"/>
      <c r="R67" s="217"/>
      <c r="S67" s="217"/>
      <c r="T67" s="217"/>
      <c r="U67" s="217"/>
    </row>
    <row r="68" spans="1:21" x14ac:dyDescent="0.2">
      <c r="A68" s="217"/>
      <c r="B68" s="217"/>
      <c r="C68" s="217"/>
      <c r="D68" s="217"/>
      <c r="E68" s="217"/>
      <c r="F68" s="217"/>
      <c r="G68" s="217"/>
      <c r="H68" s="217"/>
      <c r="I68" s="217"/>
      <c r="J68" s="217"/>
      <c r="K68" s="217"/>
      <c r="L68" s="217"/>
      <c r="M68" s="217"/>
      <c r="N68" s="217"/>
      <c r="O68" s="217"/>
      <c r="P68" s="217"/>
      <c r="Q68" s="217"/>
      <c r="R68" s="217"/>
      <c r="S68" s="217"/>
      <c r="T68" s="217"/>
      <c r="U68" s="217"/>
    </row>
    <row r="69" spans="1:21" x14ac:dyDescent="0.2">
      <c r="A69" s="217"/>
      <c r="B69" s="217"/>
      <c r="C69" s="254"/>
      <c r="D69" s="254"/>
      <c r="E69" s="218"/>
      <c r="F69" s="217"/>
      <c r="G69" s="217"/>
      <c r="H69" s="217"/>
      <c r="I69" s="217"/>
      <c r="J69" s="217"/>
      <c r="K69" s="217"/>
      <c r="L69" s="217"/>
      <c r="M69" s="217"/>
      <c r="N69" s="217"/>
      <c r="O69" s="217"/>
      <c r="P69" s="217"/>
      <c r="Q69" s="217"/>
      <c r="R69" s="217"/>
      <c r="S69" s="217"/>
      <c r="T69" s="217"/>
      <c r="U69" s="217"/>
    </row>
    <row r="70" spans="1:21" x14ac:dyDescent="0.2">
      <c r="A70" s="217"/>
      <c r="B70" s="217"/>
      <c r="C70" s="255"/>
      <c r="D70" s="237"/>
      <c r="E70" s="237"/>
      <c r="F70" s="237"/>
      <c r="G70" s="217"/>
      <c r="H70" s="217"/>
      <c r="I70" s="217"/>
      <c r="J70" s="217"/>
      <c r="K70" s="217"/>
      <c r="L70" s="217"/>
      <c r="M70" s="217"/>
      <c r="N70" s="217"/>
      <c r="O70" s="217"/>
      <c r="P70" s="217"/>
      <c r="Q70" s="217"/>
      <c r="R70" s="217"/>
      <c r="S70" s="217"/>
      <c r="T70" s="217"/>
      <c r="U70" s="217"/>
    </row>
    <row r="71" spans="1:21" x14ac:dyDescent="0.2">
      <c r="A71" s="217"/>
      <c r="B71" s="217"/>
      <c r="C71" s="217"/>
      <c r="D71" s="217"/>
      <c r="E71" s="217"/>
      <c r="F71" s="217"/>
      <c r="G71" s="217"/>
      <c r="H71" s="217"/>
      <c r="I71" s="217"/>
      <c r="J71" s="217"/>
      <c r="K71" s="217"/>
      <c r="L71" s="217"/>
      <c r="M71" s="217"/>
      <c r="N71" s="217"/>
      <c r="O71" s="217"/>
      <c r="P71" s="217"/>
      <c r="Q71" s="217"/>
      <c r="R71" s="217"/>
      <c r="S71" s="217"/>
      <c r="T71" s="217"/>
      <c r="U71" s="217"/>
    </row>
    <row r="72" spans="1:21" x14ac:dyDescent="0.2">
      <c r="A72" s="217"/>
      <c r="B72" s="217"/>
      <c r="C72" s="217"/>
      <c r="D72" s="217"/>
      <c r="E72" s="217"/>
      <c r="F72" s="217"/>
      <c r="G72" s="217"/>
      <c r="H72" s="217"/>
      <c r="I72" s="217"/>
      <c r="J72" s="217"/>
      <c r="K72" s="217"/>
      <c r="L72" s="217"/>
      <c r="M72" s="217"/>
      <c r="N72" s="217"/>
      <c r="O72" s="217"/>
      <c r="P72" s="217"/>
      <c r="Q72" s="217"/>
      <c r="R72" s="217"/>
      <c r="S72" s="217"/>
      <c r="T72" s="217"/>
      <c r="U72" s="217"/>
    </row>
    <row r="73" spans="1:21" x14ac:dyDescent="0.2">
      <c r="A73" s="217"/>
      <c r="B73" s="217"/>
      <c r="C73" s="217"/>
      <c r="D73" s="217"/>
      <c r="E73" s="217"/>
      <c r="F73" s="217"/>
      <c r="G73" s="217"/>
      <c r="H73" s="217"/>
      <c r="I73" s="217"/>
      <c r="J73" s="217"/>
      <c r="K73" s="217"/>
      <c r="L73" s="217"/>
      <c r="M73" s="217"/>
      <c r="N73" s="217"/>
      <c r="O73" s="217"/>
      <c r="P73" s="217"/>
      <c r="Q73" s="217"/>
      <c r="R73" s="217"/>
      <c r="S73" s="217"/>
      <c r="T73" s="217"/>
      <c r="U73" s="217"/>
    </row>
    <row r="74" spans="1:21" x14ac:dyDescent="0.2">
      <c r="A74" s="217"/>
      <c r="B74" s="217"/>
      <c r="C74" s="217"/>
      <c r="D74" s="217"/>
      <c r="E74" s="217"/>
      <c r="F74" s="217"/>
      <c r="G74" s="217"/>
      <c r="H74" s="217"/>
      <c r="I74" s="217"/>
      <c r="J74" s="217"/>
      <c r="K74" s="217"/>
      <c r="L74" s="217"/>
      <c r="M74" s="217"/>
      <c r="N74" s="217"/>
      <c r="O74" s="217"/>
      <c r="P74" s="217"/>
      <c r="Q74" s="217"/>
      <c r="R74" s="217"/>
      <c r="S74" s="217"/>
      <c r="T74" s="217"/>
      <c r="U74" s="217"/>
    </row>
    <row r="75" spans="1:21" x14ac:dyDescent="0.2">
      <c r="A75" s="217"/>
      <c r="B75" s="217"/>
      <c r="C75" s="217"/>
      <c r="D75" s="217"/>
      <c r="E75" s="217"/>
      <c r="F75" s="217"/>
      <c r="G75" s="217"/>
      <c r="H75" s="217"/>
      <c r="I75" s="217"/>
      <c r="J75" s="217"/>
      <c r="K75" s="217"/>
      <c r="L75" s="217"/>
      <c r="M75" s="217"/>
      <c r="N75" s="217"/>
      <c r="O75" s="217"/>
      <c r="P75" s="217"/>
      <c r="Q75" s="217"/>
      <c r="R75" s="217"/>
      <c r="S75" s="217"/>
      <c r="T75" s="217"/>
      <c r="U75" s="217"/>
    </row>
    <row r="76" spans="1:21" x14ac:dyDescent="0.2">
      <c r="A76" s="217"/>
      <c r="B76" s="217" t="s">
        <v>59</v>
      </c>
      <c r="C76" s="217"/>
      <c r="D76" s="217"/>
      <c r="E76" s="217"/>
      <c r="F76" s="217"/>
      <c r="G76" s="217"/>
      <c r="H76" s="217"/>
      <c r="I76" s="217"/>
      <c r="J76" s="217"/>
      <c r="K76" s="217"/>
      <c r="L76" s="217"/>
      <c r="M76" s="217"/>
      <c r="N76" s="217"/>
      <c r="O76" s="217"/>
      <c r="P76" s="217"/>
      <c r="Q76" s="217"/>
      <c r="R76" s="217"/>
      <c r="S76" s="217"/>
      <c r="T76" s="217"/>
      <c r="U76" s="217"/>
    </row>
    <row r="77" spans="1:21" x14ac:dyDescent="0.2">
      <c r="A77" s="217"/>
      <c r="B77" s="217"/>
      <c r="C77" s="217"/>
      <c r="D77" s="217"/>
      <c r="E77" s="217"/>
      <c r="F77" s="217"/>
      <c r="G77" s="217"/>
      <c r="H77" s="217"/>
      <c r="I77" s="217"/>
      <c r="J77" s="217"/>
      <c r="K77" s="217"/>
      <c r="L77" s="217"/>
      <c r="M77" s="217"/>
      <c r="N77" s="217"/>
      <c r="O77" s="217"/>
      <c r="P77" s="217"/>
      <c r="Q77" s="217"/>
      <c r="R77" s="217"/>
      <c r="S77" s="217"/>
      <c r="T77" s="217"/>
      <c r="U77" s="217"/>
    </row>
    <row r="78" spans="1:21" x14ac:dyDescent="0.2">
      <c r="A78" s="217"/>
      <c r="B78" s="217"/>
      <c r="C78" s="217"/>
      <c r="D78" s="217"/>
      <c r="E78" s="217"/>
      <c r="F78" s="217"/>
      <c r="G78" s="217"/>
      <c r="H78" s="217"/>
      <c r="I78" s="217"/>
      <c r="J78" s="217"/>
      <c r="K78" s="217"/>
      <c r="L78" s="217"/>
      <c r="M78" s="217"/>
      <c r="N78" s="217"/>
      <c r="O78" s="217"/>
      <c r="P78" s="217"/>
      <c r="Q78" s="217"/>
      <c r="R78" s="217"/>
      <c r="S78" s="217"/>
      <c r="T78" s="217"/>
      <c r="U78" s="217"/>
    </row>
    <row r="79" spans="1:21" x14ac:dyDescent="0.2">
      <c r="A79" s="217"/>
      <c r="B79" s="217"/>
      <c r="C79" s="217"/>
      <c r="D79" s="217"/>
      <c r="E79" s="217"/>
      <c r="F79" s="217"/>
      <c r="G79" s="217"/>
      <c r="H79" s="217"/>
      <c r="I79" s="217"/>
      <c r="J79" s="217"/>
      <c r="K79" s="217"/>
      <c r="L79" s="217"/>
      <c r="M79" s="217"/>
      <c r="N79" s="217"/>
      <c r="O79" s="217"/>
      <c r="P79" s="217"/>
      <c r="Q79" s="217"/>
      <c r="R79" s="217"/>
      <c r="S79" s="217"/>
      <c r="T79" s="217"/>
      <c r="U79" s="217"/>
    </row>
    <row r="80" spans="1:21" x14ac:dyDescent="0.2">
      <c r="A80" s="217"/>
      <c r="B80" s="217"/>
      <c r="C80" s="217"/>
      <c r="D80" s="217"/>
      <c r="E80" s="217"/>
      <c r="F80" s="217"/>
      <c r="G80" s="217"/>
      <c r="H80" s="217"/>
      <c r="I80" s="217"/>
      <c r="J80" s="217"/>
      <c r="K80" s="217"/>
      <c r="L80" s="217"/>
      <c r="M80" s="217"/>
      <c r="N80" s="217"/>
      <c r="O80" s="217"/>
      <c r="P80" s="217"/>
      <c r="Q80" s="217"/>
      <c r="R80" s="217"/>
      <c r="S80" s="217"/>
      <c r="T80" s="217"/>
      <c r="U80" s="217"/>
    </row>
    <row r="81" spans="1:21" x14ac:dyDescent="0.2">
      <c r="A81" s="217"/>
      <c r="B81" s="217"/>
      <c r="C81" s="217"/>
      <c r="D81" s="217"/>
      <c r="E81" s="217"/>
      <c r="F81" s="217"/>
      <c r="G81" s="217"/>
      <c r="H81" s="217"/>
      <c r="I81" s="217"/>
      <c r="J81" s="217"/>
      <c r="K81" s="217"/>
      <c r="L81" s="217"/>
      <c r="M81" s="217"/>
      <c r="N81" s="217"/>
      <c r="O81" s="217"/>
      <c r="P81" s="217"/>
      <c r="Q81" s="217"/>
      <c r="R81" s="217"/>
      <c r="S81" s="217"/>
      <c r="T81" s="217"/>
      <c r="U81" s="217"/>
    </row>
    <row r="82" spans="1:21" x14ac:dyDescent="0.2">
      <c r="A82" s="217"/>
      <c r="B82" s="217"/>
      <c r="C82" s="217"/>
      <c r="D82" s="217"/>
      <c r="E82" s="217"/>
      <c r="F82" s="217"/>
      <c r="G82" s="217"/>
      <c r="H82" s="217"/>
      <c r="I82" s="217"/>
      <c r="J82" s="217"/>
      <c r="K82" s="217"/>
      <c r="L82" s="217"/>
      <c r="M82" s="217"/>
      <c r="N82" s="217"/>
      <c r="O82" s="217"/>
      <c r="P82" s="217"/>
      <c r="Q82" s="217"/>
      <c r="R82" s="217"/>
      <c r="S82" s="217"/>
      <c r="T82" s="217"/>
      <c r="U82" s="217"/>
    </row>
    <row r="83" spans="1:21" x14ac:dyDescent="0.2">
      <c r="A83" s="217"/>
      <c r="B83" s="217"/>
      <c r="C83" s="217"/>
      <c r="D83" s="217"/>
      <c r="E83" s="217"/>
      <c r="F83" s="217"/>
      <c r="G83" s="217"/>
      <c r="H83" s="217"/>
      <c r="I83" s="217"/>
      <c r="J83" s="217"/>
      <c r="K83" s="217"/>
      <c r="L83" s="217"/>
      <c r="M83" s="217"/>
      <c r="N83" s="217"/>
      <c r="O83" s="217"/>
      <c r="P83" s="217"/>
      <c r="Q83" s="217"/>
      <c r="R83" s="217"/>
      <c r="S83" s="217"/>
      <c r="T83" s="217"/>
      <c r="U83" s="217"/>
    </row>
    <row r="84" spans="1:21" x14ac:dyDescent="0.2">
      <c r="A84" s="217"/>
      <c r="B84" s="217"/>
      <c r="C84" s="217"/>
      <c r="D84" s="217"/>
      <c r="E84" s="217"/>
      <c r="F84" s="217"/>
      <c r="G84" s="217"/>
      <c r="H84" s="217"/>
      <c r="I84" s="217"/>
      <c r="J84" s="217"/>
      <c r="K84" s="217"/>
      <c r="L84" s="217"/>
      <c r="M84" s="217"/>
      <c r="N84" s="217"/>
      <c r="O84" s="217"/>
      <c r="P84" s="217"/>
      <c r="Q84" s="217"/>
      <c r="R84" s="217"/>
      <c r="S84" s="217"/>
      <c r="T84" s="217"/>
      <c r="U84" s="217"/>
    </row>
    <row r="85" spans="1:21" x14ac:dyDescent="0.2">
      <c r="A85" s="217"/>
      <c r="B85" s="217"/>
      <c r="C85" s="217"/>
      <c r="D85" s="217"/>
      <c r="E85" s="217"/>
      <c r="F85" s="217"/>
      <c r="G85" s="217"/>
      <c r="H85" s="217"/>
      <c r="I85" s="217"/>
      <c r="J85" s="217"/>
      <c r="K85" s="217"/>
      <c r="L85" s="217"/>
      <c r="M85" s="217"/>
      <c r="N85" s="217"/>
      <c r="O85" s="217"/>
      <c r="P85" s="217"/>
      <c r="Q85" s="217"/>
      <c r="R85" s="217"/>
      <c r="S85" s="217"/>
      <c r="T85" s="217"/>
      <c r="U85" s="217"/>
    </row>
    <row r="86" spans="1:21" x14ac:dyDescent="0.2">
      <c r="A86" s="217"/>
      <c r="B86" s="217"/>
      <c r="C86" s="217"/>
      <c r="D86" s="217"/>
      <c r="E86" s="217"/>
      <c r="F86" s="217"/>
      <c r="G86" s="217"/>
      <c r="H86" s="217"/>
      <c r="I86" s="217"/>
      <c r="J86" s="217"/>
      <c r="K86" s="217"/>
      <c r="L86" s="217"/>
      <c r="M86" s="217"/>
      <c r="N86" s="217"/>
      <c r="O86" s="217"/>
      <c r="P86" s="217"/>
      <c r="Q86" s="217"/>
      <c r="R86" s="217"/>
      <c r="S86" s="217"/>
      <c r="T86" s="217"/>
      <c r="U86" s="217"/>
    </row>
    <row r="87" spans="1:21" x14ac:dyDescent="0.2">
      <c r="A87" s="217"/>
      <c r="B87" s="217"/>
      <c r="C87" s="217"/>
      <c r="D87" s="217"/>
      <c r="E87" s="217"/>
      <c r="F87" s="217"/>
      <c r="G87" s="217"/>
      <c r="H87" s="217"/>
      <c r="I87" s="217"/>
      <c r="J87" s="217"/>
      <c r="K87" s="217"/>
      <c r="L87" s="217"/>
      <c r="M87" s="217"/>
      <c r="N87" s="217"/>
      <c r="O87" s="217"/>
      <c r="P87" s="217"/>
      <c r="Q87" s="217"/>
      <c r="R87" s="217"/>
      <c r="S87" s="217"/>
      <c r="T87" s="217"/>
      <c r="U87" s="217"/>
    </row>
    <row r="88" spans="1:21" x14ac:dyDescent="0.2">
      <c r="A88" s="217"/>
      <c r="B88" s="217"/>
      <c r="C88" s="217"/>
      <c r="D88" s="217"/>
      <c r="E88" s="217"/>
      <c r="F88" s="217"/>
      <c r="G88" s="217"/>
      <c r="H88" s="217"/>
      <c r="I88" s="217"/>
      <c r="J88" s="217"/>
      <c r="K88" s="217"/>
      <c r="L88" s="217"/>
      <c r="M88" s="217"/>
      <c r="N88" s="217"/>
      <c r="O88" s="217"/>
      <c r="P88" s="217"/>
      <c r="Q88" s="217"/>
      <c r="R88" s="217"/>
      <c r="S88" s="217"/>
      <c r="T88" s="217"/>
      <c r="U88" s="217"/>
    </row>
    <row r="89" spans="1:21" x14ac:dyDescent="0.2">
      <c r="A89" s="217"/>
      <c r="B89" s="217"/>
      <c r="C89" s="217"/>
      <c r="D89" s="217"/>
      <c r="E89" s="217"/>
      <c r="F89" s="217"/>
      <c r="G89" s="217"/>
      <c r="H89" s="217"/>
      <c r="I89" s="217"/>
      <c r="J89" s="217"/>
      <c r="K89" s="217"/>
      <c r="L89" s="217"/>
      <c r="M89" s="217"/>
      <c r="N89" s="217"/>
      <c r="O89" s="217"/>
      <c r="P89" s="217"/>
      <c r="Q89" s="217"/>
      <c r="R89" s="217"/>
      <c r="S89" s="217"/>
      <c r="T89" s="217"/>
      <c r="U89" s="217"/>
    </row>
    <row r="90" spans="1:21" x14ac:dyDescent="0.2">
      <c r="A90" s="217"/>
      <c r="B90" s="217"/>
      <c r="C90" s="217"/>
      <c r="D90" s="217"/>
      <c r="E90" s="217"/>
      <c r="F90" s="217"/>
      <c r="G90" s="217"/>
      <c r="H90" s="217"/>
      <c r="I90" s="217"/>
      <c r="J90" s="217"/>
      <c r="K90" s="217"/>
      <c r="L90" s="217"/>
      <c r="M90" s="217"/>
      <c r="N90" s="217"/>
      <c r="O90" s="217"/>
      <c r="P90" s="217"/>
      <c r="Q90" s="217"/>
      <c r="R90" s="217"/>
      <c r="S90" s="217"/>
      <c r="T90" s="217"/>
      <c r="U90" s="217"/>
    </row>
    <row r="91" spans="1:21" x14ac:dyDescent="0.2">
      <c r="A91" s="217"/>
      <c r="B91" s="217"/>
      <c r="C91" s="217"/>
      <c r="D91" s="217"/>
      <c r="E91" s="217"/>
      <c r="F91" s="217"/>
      <c r="G91" s="217"/>
      <c r="H91" s="217"/>
      <c r="I91" s="217"/>
      <c r="J91" s="217"/>
      <c r="K91" s="217"/>
      <c r="L91" s="217"/>
      <c r="M91" s="217"/>
      <c r="N91" s="217"/>
      <c r="O91" s="217"/>
      <c r="P91" s="217"/>
      <c r="Q91" s="217"/>
      <c r="R91" s="217"/>
      <c r="S91" s="217"/>
      <c r="T91" s="217"/>
      <c r="U91" s="217"/>
    </row>
    <row r="92" spans="1:21" x14ac:dyDescent="0.2">
      <c r="A92" s="217"/>
      <c r="B92" s="217"/>
      <c r="C92" s="217"/>
      <c r="D92" s="217"/>
      <c r="E92" s="217"/>
      <c r="F92" s="217"/>
      <c r="G92" s="217"/>
      <c r="H92" s="217"/>
      <c r="I92" s="217"/>
      <c r="J92" s="217"/>
      <c r="K92" s="217"/>
      <c r="L92" s="217"/>
      <c r="M92" s="217"/>
      <c r="N92" s="217"/>
      <c r="O92" s="217"/>
      <c r="P92" s="217"/>
      <c r="Q92" s="217"/>
      <c r="R92" s="217"/>
      <c r="S92" s="217"/>
      <c r="T92" s="217"/>
      <c r="U92" s="217"/>
    </row>
    <row r="93" spans="1:21" x14ac:dyDescent="0.2">
      <c r="A93" s="217"/>
      <c r="B93" s="217"/>
      <c r="C93" s="217"/>
      <c r="D93" s="217"/>
      <c r="E93" s="217"/>
      <c r="F93" s="217"/>
      <c r="G93" s="217"/>
      <c r="H93" s="217"/>
      <c r="I93" s="217"/>
      <c r="J93" s="217"/>
      <c r="K93" s="217"/>
      <c r="L93" s="217"/>
      <c r="M93" s="217"/>
      <c r="N93" s="217"/>
      <c r="O93" s="217"/>
      <c r="P93" s="217"/>
      <c r="Q93" s="217"/>
      <c r="R93" s="217"/>
      <c r="S93" s="217"/>
      <c r="T93" s="217"/>
      <c r="U93" s="217"/>
    </row>
    <row r="94" spans="1:21" x14ac:dyDescent="0.2">
      <c r="A94" s="217"/>
      <c r="B94" s="217"/>
      <c r="C94" s="217"/>
      <c r="D94" s="217"/>
      <c r="E94" s="217"/>
      <c r="F94" s="217"/>
      <c r="G94" s="217"/>
      <c r="H94" s="217"/>
      <c r="I94" s="217"/>
      <c r="J94" s="217"/>
      <c r="K94" s="217"/>
      <c r="L94" s="217"/>
      <c r="M94" s="217"/>
      <c r="N94" s="217"/>
      <c r="O94" s="217"/>
      <c r="P94" s="217"/>
      <c r="Q94" s="217"/>
      <c r="R94" s="217"/>
      <c r="S94" s="217"/>
      <c r="T94" s="217"/>
      <c r="U94" s="217"/>
    </row>
    <row r="95" spans="1:21" x14ac:dyDescent="0.2">
      <c r="A95" s="217"/>
      <c r="B95" s="217"/>
      <c r="C95" s="217"/>
      <c r="D95" s="217"/>
      <c r="E95" s="217"/>
      <c r="F95" s="217"/>
      <c r="G95" s="217"/>
      <c r="H95" s="217"/>
      <c r="I95" s="217"/>
      <c r="J95" s="217"/>
      <c r="K95" s="217"/>
      <c r="L95" s="217"/>
      <c r="M95" s="217"/>
      <c r="N95" s="217"/>
      <c r="O95" s="217"/>
      <c r="P95" s="217"/>
      <c r="Q95" s="217"/>
      <c r="R95" s="217"/>
      <c r="S95" s="217"/>
      <c r="T95" s="217"/>
      <c r="U95" s="217"/>
    </row>
    <row r="96" spans="1:21" x14ac:dyDescent="0.2">
      <c r="A96" s="217"/>
      <c r="B96" s="217"/>
      <c r="C96" s="217"/>
      <c r="D96" s="217"/>
      <c r="E96" s="217"/>
      <c r="F96" s="217"/>
      <c r="G96" s="217"/>
      <c r="H96" s="217"/>
      <c r="I96" s="217"/>
      <c r="J96" s="217"/>
      <c r="K96" s="217"/>
      <c r="L96" s="217"/>
      <c r="M96" s="217"/>
      <c r="N96" s="217"/>
      <c r="O96" s="217"/>
      <c r="P96" s="217"/>
      <c r="Q96" s="217"/>
      <c r="R96" s="217"/>
      <c r="S96" s="217"/>
      <c r="T96" s="217"/>
      <c r="U96" s="217"/>
    </row>
    <row r="97" spans="1:21" x14ac:dyDescent="0.2">
      <c r="A97" s="217"/>
      <c r="B97" s="217"/>
      <c r="C97" s="217"/>
      <c r="D97" s="217"/>
      <c r="E97" s="217"/>
      <c r="F97" s="217"/>
      <c r="G97" s="217"/>
      <c r="H97" s="217"/>
      <c r="I97" s="217"/>
      <c r="J97" s="217"/>
      <c r="K97" s="217"/>
      <c r="L97" s="217"/>
      <c r="M97" s="217"/>
      <c r="N97" s="217"/>
      <c r="O97" s="217"/>
      <c r="P97" s="217"/>
      <c r="Q97" s="217"/>
      <c r="R97" s="217"/>
      <c r="S97" s="217"/>
      <c r="T97" s="217"/>
      <c r="U97" s="217"/>
    </row>
    <row r="98" spans="1:21" x14ac:dyDescent="0.2">
      <c r="A98" s="217"/>
      <c r="B98" s="217"/>
      <c r="C98" s="217"/>
      <c r="D98" s="217"/>
      <c r="E98" s="217"/>
      <c r="F98" s="217"/>
      <c r="G98" s="217"/>
      <c r="H98" s="217"/>
      <c r="I98" s="217"/>
      <c r="J98" s="217"/>
      <c r="K98" s="217"/>
      <c r="L98" s="217"/>
      <c r="M98" s="217"/>
      <c r="N98" s="217"/>
      <c r="O98" s="217"/>
      <c r="P98" s="217"/>
      <c r="Q98" s="217"/>
      <c r="R98" s="217"/>
      <c r="S98" s="217"/>
      <c r="T98" s="217"/>
      <c r="U98" s="217"/>
    </row>
    <row r="99" spans="1:21" x14ac:dyDescent="0.2">
      <c r="A99" s="217"/>
      <c r="B99" s="217"/>
      <c r="C99" s="217"/>
      <c r="D99" s="217"/>
      <c r="E99" s="217"/>
      <c r="F99" s="217"/>
      <c r="G99" s="217"/>
      <c r="H99" s="217"/>
      <c r="I99" s="217"/>
      <c r="J99" s="217"/>
      <c r="K99" s="217"/>
      <c r="L99" s="217"/>
      <c r="M99" s="217"/>
      <c r="N99" s="217"/>
      <c r="O99" s="217"/>
      <c r="P99" s="217"/>
      <c r="Q99" s="217"/>
      <c r="R99" s="217"/>
      <c r="S99" s="217"/>
      <c r="T99" s="217"/>
      <c r="U99" s="217"/>
    </row>
    <row r="100" spans="1:21" x14ac:dyDescent="0.2">
      <c r="A100" s="217"/>
      <c r="B100" s="217"/>
      <c r="C100" s="217"/>
      <c r="D100" s="217"/>
      <c r="E100" s="217"/>
      <c r="F100" s="217"/>
      <c r="G100" s="217"/>
      <c r="H100" s="217"/>
      <c r="I100" s="217"/>
      <c r="J100" s="217"/>
      <c r="K100" s="217"/>
      <c r="L100" s="217"/>
      <c r="M100" s="217"/>
      <c r="N100" s="217"/>
      <c r="O100" s="217"/>
      <c r="P100" s="217"/>
      <c r="Q100" s="217"/>
      <c r="R100" s="217"/>
      <c r="S100" s="217"/>
      <c r="T100" s="217"/>
      <c r="U100" s="217"/>
    </row>
    <row r="101" spans="1:21" x14ac:dyDescent="0.2">
      <c r="A101" s="217"/>
      <c r="B101" s="217"/>
      <c r="C101" s="217"/>
      <c r="D101" s="217"/>
      <c r="E101" s="217"/>
      <c r="F101" s="217"/>
      <c r="G101" s="217"/>
      <c r="H101" s="217"/>
      <c r="I101" s="217"/>
      <c r="J101" s="217"/>
      <c r="K101" s="217"/>
      <c r="L101" s="217"/>
      <c r="M101" s="217"/>
      <c r="N101" s="217"/>
      <c r="O101" s="217"/>
      <c r="P101" s="217"/>
      <c r="Q101" s="217"/>
      <c r="R101" s="217"/>
      <c r="S101" s="217"/>
      <c r="T101" s="217"/>
      <c r="U101" s="217"/>
    </row>
    <row r="102" spans="1:21" x14ac:dyDescent="0.2">
      <c r="A102" s="217"/>
      <c r="B102" s="217"/>
      <c r="C102" s="217"/>
      <c r="D102" s="217"/>
      <c r="E102" s="217"/>
      <c r="F102" s="217"/>
      <c r="G102" s="217"/>
      <c r="H102" s="217"/>
      <c r="I102" s="217"/>
      <c r="J102" s="217"/>
      <c r="K102" s="217"/>
      <c r="L102" s="217"/>
      <c r="M102" s="217"/>
      <c r="N102" s="217"/>
      <c r="O102" s="217"/>
      <c r="P102" s="217"/>
      <c r="Q102" s="217"/>
      <c r="R102" s="217"/>
      <c r="S102" s="217"/>
      <c r="T102" s="217"/>
      <c r="U102" s="217"/>
    </row>
    <row r="103" spans="1:21" x14ac:dyDescent="0.2">
      <c r="A103" s="217"/>
      <c r="B103" s="217"/>
      <c r="C103" s="217"/>
      <c r="D103" s="217"/>
      <c r="E103" s="217"/>
      <c r="F103" s="217"/>
      <c r="G103" s="217"/>
      <c r="H103" s="217"/>
      <c r="I103" s="217"/>
      <c r="J103" s="217"/>
      <c r="K103" s="217"/>
      <c r="L103" s="217"/>
      <c r="M103" s="217"/>
      <c r="N103" s="217"/>
      <c r="O103" s="217"/>
      <c r="P103" s="217"/>
      <c r="Q103" s="217"/>
      <c r="R103" s="217"/>
      <c r="S103" s="217"/>
      <c r="T103" s="217"/>
      <c r="U103" s="217"/>
    </row>
    <row r="104" spans="1:21" x14ac:dyDescent="0.2">
      <c r="A104" s="217"/>
      <c r="B104" s="217"/>
      <c r="C104" s="217"/>
      <c r="D104" s="217"/>
      <c r="E104" s="217"/>
      <c r="F104" s="217"/>
      <c r="G104" s="217"/>
      <c r="H104" s="217"/>
      <c r="I104" s="217"/>
      <c r="J104" s="217"/>
      <c r="K104" s="217"/>
      <c r="L104" s="217"/>
      <c r="M104" s="217"/>
      <c r="N104" s="217"/>
      <c r="O104" s="217"/>
      <c r="P104" s="217"/>
      <c r="Q104" s="217"/>
      <c r="R104" s="217"/>
      <c r="S104" s="217"/>
      <c r="T104" s="217"/>
      <c r="U104" s="217"/>
    </row>
    <row r="105" spans="1:21" x14ac:dyDescent="0.2">
      <c r="A105" s="217"/>
      <c r="B105" s="217"/>
      <c r="C105" s="217"/>
      <c r="D105" s="217"/>
      <c r="E105" s="217"/>
      <c r="F105" s="217"/>
      <c r="G105" s="217"/>
      <c r="H105" s="217"/>
      <c r="I105" s="217"/>
      <c r="J105" s="217"/>
      <c r="K105" s="217"/>
      <c r="L105" s="217"/>
      <c r="M105" s="217"/>
      <c r="N105" s="217"/>
      <c r="O105" s="217"/>
      <c r="P105" s="217"/>
      <c r="Q105" s="217"/>
      <c r="R105" s="217"/>
      <c r="S105" s="217"/>
      <c r="T105" s="217"/>
      <c r="U105" s="217"/>
    </row>
    <row r="106" spans="1:21" x14ac:dyDescent="0.2">
      <c r="A106" s="217"/>
      <c r="B106" s="217"/>
      <c r="C106" s="217"/>
      <c r="D106" s="217"/>
      <c r="E106" s="217"/>
      <c r="F106" s="217"/>
      <c r="G106" s="217"/>
      <c r="H106" s="217"/>
      <c r="I106" s="217"/>
      <c r="J106" s="217"/>
      <c r="K106" s="217"/>
      <c r="L106" s="217"/>
      <c r="M106" s="217"/>
      <c r="N106" s="217"/>
      <c r="O106" s="217"/>
      <c r="P106" s="217"/>
      <c r="Q106" s="217"/>
      <c r="R106" s="217"/>
      <c r="S106" s="217"/>
      <c r="T106" s="217"/>
      <c r="U106" s="217"/>
    </row>
    <row r="107" spans="1:21" x14ac:dyDescent="0.2">
      <c r="A107" s="217"/>
      <c r="B107" s="217"/>
      <c r="C107" s="217"/>
      <c r="D107" s="217"/>
      <c r="E107" s="217"/>
      <c r="F107" s="217"/>
      <c r="G107" s="217"/>
      <c r="H107" s="217"/>
      <c r="I107" s="217"/>
      <c r="J107" s="217"/>
      <c r="K107" s="217"/>
      <c r="L107" s="217"/>
      <c r="M107" s="217"/>
      <c r="N107" s="217"/>
      <c r="O107" s="217"/>
      <c r="P107" s="217"/>
      <c r="Q107" s="217"/>
      <c r="R107" s="217"/>
      <c r="S107" s="217"/>
      <c r="T107" s="217"/>
      <c r="U107" s="217"/>
    </row>
    <row r="108" spans="1:21" x14ac:dyDescent="0.2">
      <c r="A108" s="217"/>
      <c r="B108" s="217"/>
      <c r="C108" s="217"/>
      <c r="D108" s="217"/>
      <c r="E108" s="217"/>
      <c r="F108" s="217"/>
      <c r="G108" s="217"/>
      <c r="H108" s="217"/>
      <c r="I108" s="217"/>
      <c r="J108" s="217"/>
      <c r="K108" s="217"/>
      <c r="L108" s="217"/>
      <c r="M108" s="217"/>
      <c r="N108" s="217"/>
      <c r="O108" s="217"/>
      <c r="P108" s="217"/>
      <c r="Q108" s="217"/>
      <c r="R108" s="217"/>
      <c r="S108" s="217"/>
      <c r="T108" s="217"/>
      <c r="U108" s="217"/>
    </row>
    <row r="109" spans="1:21" x14ac:dyDescent="0.2">
      <c r="A109" s="217"/>
      <c r="B109" s="217"/>
      <c r="C109" s="217"/>
      <c r="D109" s="217"/>
      <c r="E109" s="217"/>
      <c r="F109" s="217"/>
      <c r="G109" s="217"/>
      <c r="H109" s="217"/>
      <c r="I109" s="217"/>
      <c r="J109" s="217"/>
      <c r="K109" s="217"/>
      <c r="L109" s="217"/>
      <c r="M109" s="217"/>
      <c r="N109" s="217"/>
      <c r="O109" s="217"/>
      <c r="P109" s="217"/>
      <c r="Q109" s="217"/>
      <c r="R109" s="217"/>
      <c r="S109" s="217"/>
      <c r="T109" s="217"/>
      <c r="U109" s="217"/>
    </row>
    <row r="110" spans="1:21" x14ac:dyDescent="0.2">
      <c r="A110" s="217"/>
      <c r="B110" s="217"/>
      <c r="C110" s="217"/>
      <c r="D110" s="217"/>
      <c r="E110" s="217"/>
      <c r="F110" s="217"/>
      <c r="G110" s="217"/>
      <c r="H110" s="217"/>
      <c r="I110" s="217"/>
      <c r="J110" s="217"/>
      <c r="K110" s="217"/>
      <c r="L110" s="217"/>
      <c r="M110" s="217"/>
      <c r="N110" s="217"/>
      <c r="O110" s="217"/>
      <c r="P110" s="217"/>
      <c r="Q110" s="217"/>
      <c r="R110" s="217"/>
      <c r="S110" s="217"/>
      <c r="T110" s="217"/>
      <c r="U110" s="217"/>
    </row>
    <row r="111" spans="1:21" x14ac:dyDescent="0.2">
      <c r="A111" s="217"/>
      <c r="B111" s="217"/>
      <c r="C111" s="217"/>
      <c r="D111" s="217"/>
      <c r="E111" s="217"/>
      <c r="F111" s="217"/>
      <c r="G111" s="217"/>
      <c r="H111" s="217"/>
      <c r="I111" s="217"/>
      <c r="J111" s="217"/>
      <c r="K111" s="217"/>
      <c r="L111" s="217"/>
      <c r="M111" s="217"/>
      <c r="N111" s="217"/>
      <c r="O111" s="217"/>
      <c r="P111" s="217"/>
      <c r="Q111" s="217"/>
      <c r="R111" s="217"/>
      <c r="S111" s="217"/>
      <c r="T111" s="217"/>
      <c r="U111" s="217"/>
    </row>
    <row r="112" spans="1:21" x14ac:dyDescent="0.2">
      <c r="A112" s="217"/>
      <c r="B112" s="217"/>
      <c r="C112" s="217"/>
      <c r="D112" s="217"/>
      <c r="E112" s="217"/>
      <c r="F112" s="217"/>
      <c r="G112" s="217"/>
      <c r="H112" s="217"/>
      <c r="I112" s="217"/>
      <c r="J112" s="217"/>
      <c r="K112" s="217"/>
      <c r="L112" s="217"/>
      <c r="M112" s="217"/>
      <c r="N112" s="217"/>
      <c r="O112" s="217"/>
      <c r="P112" s="217"/>
      <c r="Q112" s="217"/>
      <c r="R112" s="217"/>
      <c r="S112" s="217"/>
      <c r="T112" s="217"/>
      <c r="U112" s="217"/>
    </row>
    <row r="113" spans="1:21" x14ac:dyDescent="0.2">
      <c r="A113" s="217"/>
      <c r="B113" s="217"/>
      <c r="C113" s="217"/>
      <c r="D113" s="217"/>
      <c r="E113" s="217"/>
      <c r="F113" s="217"/>
      <c r="G113" s="217"/>
      <c r="H113" s="217"/>
      <c r="I113" s="217"/>
      <c r="J113" s="217"/>
      <c r="K113" s="217"/>
      <c r="L113" s="217"/>
      <c r="M113" s="217"/>
      <c r="N113" s="217"/>
      <c r="O113" s="217"/>
      <c r="P113" s="217"/>
      <c r="Q113" s="217"/>
      <c r="R113" s="217"/>
      <c r="S113" s="217"/>
      <c r="T113" s="217"/>
      <c r="U113" s="217"/>
    </row>
    <row r="114" spans="1:21" x14ac:dyDescent="0.2">
      <c r="A114" s="217"/>
      <c r="B114" s="217"/>
      <c r="C114" s="217"/>
      <c r="D114" s="217"/>
      <c r="E114" s="217"/>
      <c r="F114" s="217"/>
      <c r="G114" s="217"/>
      <c r="H114" s="217"/>
      <c r="I114" s="217"/>
      <c r="J114" s="217"/>
      <c r="K114" s="217"/>
      <c r="L114" s="217"/>
      <c r="M114" s="217"/>
      <c r="N114" s="217"/>
      <c r="O114" s="217"/>
      <c r="P114" s="217"/>
      <c r="Q114" s="217"/>
      <c r="R114" s="217"/>
      <c r="S114" s="217"/>
      <c r="T114" s="217"/>
      <c r="U114" s="217"/>
    </row>
    <row r="115" spans="1:21" x14ac:dyDescent="0.2">
      <c r="A115" s="217"/>
      <c r="B115" s="217"/>
      <c r="C115" s="217"/>
      <c r="D115" s="217"/>
      <c r="E115" s="217"/>
      <c r="F115" s="217"/>
      <c r="G115" s="217"/>
      <c r="H115" s="217"/>
      <c r="I115" s="217"/>
      <c r="J115" s="217"/>
      <c r="K115" s="217"/>
      <c r="L115" s="217"/>
      <c r="M115" s="217"/>
      <c r="N115" s="217"/>
      <c r="O115" s="217"/>
      <c r="P115" s="217"/>
      <c r="Q115" s="217"/>
      <c r="R115" s="217"/>
      <c r="S115" s="217"/>
      <c r="T115" s="217"/>
      <c r="U115" s="217"/>
    </row>
    <row r="116" spans="1:21" x14ac:dyDescent="0.2">
      <c r="A116" s="217"/>
      <c r="B116" s="217"/>
      <c r="C116" s="217"/>
      <c r="D116" s="217"/>
      <c r="E116" s="217"/>
      <c r="F116" s="217"/>
      <c r="G116" s="217"/>
      <c r="H116" s="217"/>
      <c r="I116" s="217"/>
      <c r="J116" s="217"/>
      <c r="K116" s="217"/>
      <c r="L116" s="217"/>
      <c r="M116" s="217"/>
      <c r="N116" s="217"/>
      <c r="O116" s="217"/>
      <c r="P116" s="217"/>
      <c r="Q116" s="217"/>
      <c r="R116" s="217"/>
      <c r="S116" s="217"/>
      <c r="T116" s="217"/>
      <c r="U116" s="217"/>
    </row>
    <row r="117" spans="1:21" x14ac:dyDescent="0.2">
      <c r="A117" s="217"/>
      <c r="B117" s="217"/>
      <c r="C117" s="217"/>
      <c r="D117" s="217"/>
      <c r="E117" s="217"/>
      <c r="F117" s="217"/>
      <c r="G117" s="217"/>
      <c r="H117" s="217"/>
      <c r="I117" s="217"/>
      <c r="J117" s="217"/>
      <c r="K117" s="217"/>
      <c r="L117" s="217"/>
      <c r="M117" s="217"/>
      <c r="N117" s="217"/>
      <c r="O117" s="217"/>
      <c r="P117" s="217"/>
      <c r="Q117" s="217"/>
      <c r="R117" s="217"/>
      <c r="S117" s="217"/>
      <c r="T117" s="217"/>
      <c r="U117" s="217"/>
    </row>
    <row r="118" spans="1:21" x14ac:dyDescent="0.2">
      <c r="A118" s="217"/>
      <c r="B118" s="217"/>
      <c r="C118" s="217"/>
      <c r="D118" s="217"/>
      <c r="E118" s="217"/>
      <c r="F118" s="217"/>
      <c r="G118" s="217"/>
      <c r="H118" s="217"/>
      <c r="I118" s="217"/>
      <c r="J118" s="217"/>
      <c r="K118" s="217"/>
      <c r="L118" s="217"/>
      <c r="M118" s="217"/>
      <c r="N118" s="217"/>
      <c r="O118" s="217"/>
      <c r="P118" s="217"/>
      <c r="Q118" s="217"/>
      <c r="R118" s="217"/>
      <c r="S118" s="217"/>
      <c r="T118" s="217"/>
      <c r="U118" s="217"/>
    </row>
    <row r="119" spans="1:21" x14ac:dyDescent="0.2">
      <c r="A119" s="217"/>
      <c r="B119" s="217"/>
      <c r="C119" s="217"/>
      <c r="D119" s="217"/>
      <c r="E119" s="217"/>
      <c r="F119" s="217"/>
      <c r="G119" s="217"/>
      <c r="H119" s="217"/>
      <c r="I119" s="217"/>
      <c r="J119" s="217"/>
      <c r="K119" s="217"/>
      <c r="L119" s="217"/>
      <c r="M119" s="217"/>
      <c r="N119" s="217"/>
      <c r="O119" s="217"/>
      <c r="P119" s="217"/>
      <c r="Q119" s="217"/>
      <c r="R119" s="217"/>
      <c r="S119" s="217"/>
      <c r="T119" s="217"/>
      <c r="U119" s="217"/>
    </row>
    <row r="120" spans="1:21" x14ac:dyDescent="0.2">
      <c r="A120" s="217"/>
      <c r="B120" s="217"/>
      <c r="C120" s="217"/>
      <c r="D120" s="217"/>
      <c r="E120" s="217"/>
      <c r="F120" s="217"/>
      <c r="G120" s="217"/>
      <c r="H120" s="217"/>
      <c r="I120" s="217"/>
      <c r="J120" s="217"/>
      <c r="K120" s="217"/>
      <c r="L120" s="217"/>
      <c r="M120" s="217"/>
      <c r="N120" s="217"/>
      <c r="O120" s="217"/>
      <c r="P120" s="217"/>
      <c r="Q120" s="217"/>
      <c r="R120" s="217"/>
      <c r="S120" s="217"/>
      <c r="T120" s="217"/>
      <c r="U120" s="217"/>
    </row>
    <row r="121" spans="1:21" x14ac:dyDescent="0.2">
      <c r="A121" s="217"/>
      <c r="B121" s="217"/>
      <c r="C121" s="217"/>
      <c r="D121" s="217"/>
      <c r="E121" s="217"/>
      <c r="F121" s="217"/>
      <c r="G121" s="217"/>
      <c r="H121" s="217"/>
      <c r="I121" s="217"/>
      <c r="J121" s="217"/>
      <c r="K121" s="217"/>
      <c r="L121" s="217"/>
      <c r="M121" s="217"/>
      <c r="N121" s="217"/>
      <c r="O121" s="217"/>
      <c r="P121" s="217"/>
      <c r="Q121" s="217"/>
      <c r="R121" s="217"/>
      <c r="S121" s="217"/>
      <c r="T121" s="217"/>
      <c r="U121" s="217"/>
    </row>
    <row r="122" spans="1:21" x14ac:dyDescent="0.2">
      <c r="A122" s="217"/>
      <c r="B122" s="217"/>
      <c r="C122" s="217"/>
      <c r="D122" s="217"/>
      <c r="E122" s="217"/>
      <c r="F122" s="217"/>
      <c r="G122" s="217"/>
      <c r="H122" s="217"/>
      <c r="I122" s="217"/>
      <c r="J122" s="217"/>
      <c r="K122" s="217"/>
      <c r="L122" s="217"/>
      <c r="M122" s="217"/>
      <c r="N122" s="217"/>
      <c r="O122" s="217"/>
      <c r="P122" s="217"/>
      <c r="Q122" s="217"/>
      <c r="R122" s="217"/>
      <c r="S122" s="217"/>
      <c r="T122" s="217"/>
      <c r="U122" s="217"/>
    </row>
    <row r="123" spans="1:21" x14ac:dyDescent="0.2">
      <c r="A123" s="217"/>
      <c r="B123" s="217"/>
      <c r="C123" s="217"/>
      <c r="D123" s="217"/>
      <c r="E123" s="217"/>
      <c r="F123" s="217"/>
      <c r="G123" s="217"/>
      <c r="H123" s="217"/>
      <c r="I123" s="217"/>
      <c r="J123" s="217"/>
      <c r="K123" s="217"/>
      <c r="L123" s="217"/>
      <c r="M123" s="217"/>
      <c r="N123" s="217"/>
      <c r="O123" s="217"/>
      <c r="P123" s="217"/>
      <c r="Q123" s="217"/>
      <c r="R123" s="217"/>
      <c r="S123" s="217"/>
      <c r="T123" s="217"/>
      <c r="U123" s="217"/>
    </row>
    <row r="124" spans="1:21" x14ac:dyDescent="0.2">
      <c r="A124" s="217"/>
      <c r="B124" s="217"/>
      <c r="C124" s="217"/>
      <c r="D124" s="217"/>
      <c r="E124" s="217"/>
      <c r="F124" s="217"/>
      <c r="G124" s="217"/>
      <c r="H124" s="217"/>
      <c r="I124" s="217"/>
      <c r="J124" s="217"/>
      <c r="K124" s="217"/>
      <c r="L124" s="217"/>
      <c r="M124" s="217"/>
      <c r="N124" s="217"/>
      <c r="O124" s="217"/>
      <c r="P124" s="217"/>
      <c r="Q124" s="217"/>
      <c r="R124" s="217"/>
      <c r="S124" s="217"/>
      <c r="T124" s="217"/>
      <c r="U124" s="217"/>
    </row>
    <row r="125" spans="1:21" x14ac:dyDescent="0.2">
      <c r="A125" s="217"/>
      <c r="B125" s="217"/>
      <c r="C125" s="217"/>
      <c r="D125" s="217"/>
      <c r="E125" s="217"/>
      <c r="F125" s="217"/>
      <c r="G125" s="217"/>
      <c r="H125" s="217"/>
      <c r="I125" s="217"/>
      <c r="J125" s="217"/>
      <c r="K125" s="217"/>
      <c r="L125" s="217"/>
      <c r="M125" s="217"/>
      <c r="N125" s="217"/>
      <c r="O125" s="217"/>
      <c r="P125" s="217"/>
      <c r="Q125" s="217"/>
      <c r="R125" s="217"/>
      <c r="S125" s="217"/>
      <c r="T125" s="217"/>
      <c r="U125" s="217"/>
    </row>
    <row r="126" spans="1:21" x14ac:dyDescent="0.2">
      <c r="A126" s="217"/>
      <c r="B126" s="217"/>
      <c r="C126" s="217"/>
      <c r="D126" s="217"/>
      <c r="E126" s="217"/>
      <c r="F126" s="217"/>
      <c r="G126" s="217"/>
      <c r="H126" s="217"/>
      <c r="I126" s="217"/>
      <c r="J126" s="217"/>
      <c r="K126" s="217"/>
      <c r="L126" s="217"/>
      <c r="M126" s="217"/>
      <c r="N126" s="217"/>
      <c r="O126" s="217"/>
      <c r="P126" s="217"/>
      <c r="Q126" s="217"/>
      <c r="R126" s="217"/>
      <c r="S126" s="217"/>
      <c r="T126" s="217"/>
      <c r="U126" s="217"/>
    </row>
    <row r="127" spans="1:21" x14ac:dyDescent="0.2">
      <c r="A127" s="217"/>
      <c r="B127" s="217"/>
      <c r="C127" s="217"/>
      <c r="D127" s="217"/>
      <c r="E127" s="217"/>
      <c r="F127" s="217"/>
      <c r="G127" s="217"/>
      <c r="H127" s="217"/>
      <c r="I127" s="217"/>
      <c r="J127" s="217"/>
      <c r="K127" s="217"/>
      <c r="L127" s="217"/>
      <c r="M127" s="217"/>
      <c r="N127" s="217"/>
      <c r="O127" s="217"/>
      <c r="P127" s="217"/>
      <c r="Q127" s="217"/>
      <c r="R127" s="217"/>
      <c r="S127" s="217"/>
      <c r="T127" s="217"/>
      <c r="U127" s="217"/>
    </row>
    <row r="128" spans="1:21" x14ac:dyDescent="0.2">
      <c r="A128" s="217"/>
      <c r="B128" s="217"/>
      <c r="C128" s="217"/>
      <c r="D128" s="217"/>
      <c r="E128" s="217"/>
      <c r="F128" s="217"/>
      <c r="G128" s="217"/>
      <c r="H128" s="217"/>
      <c r="I128" s="217"/>
      <c r="J128" s="217"/>
      <c r="K128" s="217"/>
      <c r="L128" s="217"/>
      <c r="M128" s="217"/>
      <c r="N128" s="217"/>
      <c r="O128" s="217"/>
      <c r="P128" s="217"/>
      <c r="Q128" s="217"/>
      <c r="R128" s="217"/>
      <c r="S128" s="217"/>
      <c r="T128" s="217"/>
      <c r="U128" s="217"/>
    </row>
    <row r="129" spans="1:21" x14ac:dyDescent="0.2">
      <c r="A129" s="217"/>
      <c r="B129" s="217"/>
      <c r="C129" s="217"/>
      <c r="D129" s="217"/>
      <c r="E129" s="217"/>
      <c r="F129" s="217"/>
      <c r="G129" s="217"/>
      <c r="H129" s="217"/>
      <c r="I129" s="217"/>
      <c r="J129" s="217"/>
      <c r="K129" s="217"/>
      <c r="L129" s="217"/>
      <c r="M129" s="217"/>
      <c r="N129" s="217"/>
      <c r="O129" s="217"/>
      <c r="P129" s="217"/>
      <c r="Q129" s="217"/>
      <c r="R129" s="217"/>
      <c r="S129" s="217"/>
      <c r="T129" s="217"/>
      <c r="U129" s="217"/>
    </row>
    <row r="130" spans="1:21" x14ac:dyDescent="0.2">
      <c r="A130" s="217"/>
      <c r="B130" s="217"/>
      <c r="C130" s="217"/>
      <c r="D130" s="217"/>
      <c r="E130" s="217"/>
      <c r="F130" s="217"/>
      <c r="G130" s="217"/>
      <c r="H130" s="217"/>
      <c r="I130" s="217"/>
      <c r="J130" s="217"/>
      <c r="K130" s="217"/>
      <c r="L130" s="217"/>
      <c r="M130" s="217"/>
      <c r="N130" s="217"/>
      <c r="O130" s="217"/>
      <c r="P130" s="217"/>
      <c r="Q130" s="217"/>
      <c r="R130" s="217"/>
      <c r="S130" s="217"/>
      <c r="T130" s="217"/>
      <c r="U130" s="217"/>
    </row>
    <row r="131" spans="1:21" x14ac:dyDescent="0.2">
      <c r="A131" s="217"/>
      <c r="B131" s="217"/>
      <c r="C131" s="217"/>
      <c r="D131" s="217"/>
      <c r="E131" s="217"/>
      <c r="F131" s="217"/>
      <c r="G131" s="217"/>
      <c r="H131" s="217"/>
      <c r="I131" s="217"/>
      <c r="J131" s="217"/>
      <c r="K131" s="217"/>
      <c r="L131" s="217"/>
      <c r="M131" s="217"/>
      <c r="N131" s="217"/>
      <c r="O131" s="217"/>
      <c r="P131" s="217"/>
      <c r="Q131" s="217"/>
      <c r="R131" s="217"/>
      <c r="S131" s="217"/>
      <c r="T131" s="217"/>
      <c r="U131" s="217"/>
    </row>
    <row r="132" spans="1:21" x14ac:dyDescent="0.2">
      <c r="A132" s="217"/>
      <c r="B132" s="217"/>
      <c r="C132" s="217"/>
      <c r="D132" s="217"/>
      <c r="E132" s="217"/>
      <c r="F132" s="217"/>
      <c r="G132" s="217"/>
      <c r="H132" s="217"/>
      <c r="I132" s="217"/>
      <c r="J132" s="217"/>
      <c r="K132" s="217"/>
      <c r="L132" s="217"/>
      <c r="M132" s="217"/>
      <c r="N132" s="217"/>
      <c r="O132" s="217"/>
      <c r="P132" s="217"/>
      <c r="Q132" s="217"/>
      <c r="R132" s="217"/>
      <c r="S132" s="217"/>
      <c r="T132" s="217"/>
      <c r="U132" s="217"/>
    </row>
    <row r="133" spans="1:21" x14ac:dyDescent="0.2">
      <c r="A133" s="217"/>
      <c r="B133" s="217"/>
      <c r="C133" s="217"/>
      <c r="D133" s="217"/>
      <c r="E133" s="217"/>
      <c r="F133" s="217"/>
      <c r="G133" s="217"/>
      <c r="H133" s="217"/>
      <c r="I133" s="217"/>
      <c r="J133" s="217"/>
      <c r="K133" s="217"/>
      <c r="L133" s="217"/>
      <c r="M133" s="217"/>
      <c r="N133" s="217"/>
      <c r="O133" s="217"/>
      <c r="P133" s="217"/>
      <c r="Q133" s="217"/>
      <c r="R133" s="217"/>
      <c r="S133" s="217"/>
      <c r="T133" s="217"/>
      <c r="U133" s="217"/>
    </row>
    <row r="134" spans="1:21" x14ac:dyDescent="0.2">
      <c r="A134" s="217"/>
      <c r="B134" s="217"/>
      <c r="C134" s="217"/>
      <c r="D134" s="217"/>
      <c r="E134" s="217"/>
      <c r="F134" s="217"/>
      <c r="G134" s="217"/>
      <c r="H134" s="217"/>
      <c r="I134" s="217"/>
      <c r="J134" s="217"/>
      <c r="K134" s="217"/>
      <c r="L134" s="217"/>
      <c r="M134" s="217"/>
      <c r="N134" s="217"/>
      <c r="O134" s="217"/>
      <c r="P134" s="217"/>
      <c r="Q134" s="217"/>
      <c r="R134" s="217"/>
      <c r="S134" s="217"/>
      <c r="T134" s="217"/>
      <c r="U134" s="217"/>
    </row>
    <row r="135" spans="1:21" x14ac:dyDescent="0.2">
      <c r="A135" s="217"/>
      <c r="B135" s="217"/>
      <c r="C135" s="217"/>
      <c r="D135" s="217"/>
      <c r="E135" s="217"/>
      <c r="F135" s="217"/>
      <c r="G135" s="217"/>
      <c r="H135" s="217"/>
      <c r="I135" s="217"/>
      <c r="J135" s="217"/>
      <c r="K135" s="217"/>
      <c r="L135" s="217"/>
      <c r="M135" s="217"/>
      <c r="N135" s="217"/>
      <c r="O135" s="217"/>
      <c r="P135" s="217"/>
      <c r="Q135" s="217"/>
      <c r="R135" s="217"/>
      <c r="S135" s="217"/>
      <c r="T135" s="217"/>
      <c r="U135" s="217"/>
    </row>
    <row r="136" spans="1:21" x14ac:dyDescent="0.2">
      <c r="A136" s="217"/>
      <c r="B136" s="217"/>
      <c r="C136" s="217"/>
      <c r="D136" s="217"/>
      <c r="E136" s="217"/>
      <c r="F136" s="217"/>
      <c r="G136" s="217"/>
      <c r="H136" s="217"/>
      <c r="I136" s="217"/>
      <c r="J136" s="217"/>
      <c r="K136" s="217"/>
      <c r="L136" s="217"/>
      <c r="M136" s="217"/>
      <c r="N136" s="217"/>
      <c r="O136" s="217"/>
      <c r="P136" s="217"/>
      <c r="Q136" s="217"/>
      <c r="R136" s="217"/>
      <c r="S136" s="217"/>
      <c r="T136" s="217"/>
      <c r="U136" s="217"/>
    </row>
    <row r="137" spans="1:21" x14ac:dyDescent="0.2">
      <c r="A137" s="217"/>
      <c r="B137" s="217"/>
      <c r="C137" s="217"/>
      <c r="D137" s="217"/>
      <c r="E137" s="217"/>
      <c r="F137" s="217"/>
      <c r="G137" s="217"/>
      <c r="H137" s="217"/>
      <c r="I137" s="217"/>
      <c r="J137" s="217"/>
      <c r="K137" s="217"/>
      <c r="L137" s="217"/>
      <c r="M137" s="217"/>
      <c r="N137" s="217"/>
      <c r="O137" s="217"/>
      <c r="P137" s="217"/>
      <c r="Q137" s="217"/>
      <c r="R137" s="217"/>
      <c r="S137" s="217"/>
      <c r="T137" s="217"/>
      <c r="U137" s="217"/>
    </row>
    <row r="138" spans="1:21" x14ac:dyDescent="0.2">
      <c r="A138" s="217"/>
      <c r="B138" s="217"/>
      <c r="C138" s="217"/>
      <c r="D138" s="217"/>
      <c r="E138" s="217"/>
      <c r="F138" s="217"/>
      <c r="G138" s="217"/>
      <c r="H138" s="217"/>
      <c r="I138" s="217"/>
      <c r="J138" s="217"/>
      <c r="K138" s="217"/>
      <c r="L138" s="217"/>
      <c r="M138" s="217"/>
      <c r="N138" s="217"/>
      <c r="O138" s="217"/>
      <c r="P138" s="217"/>
      <c r="Q138" s="217"/>
      <c r="R138" s="217"/>
      <c r="S138" s="217"/>
      <c r="T138" s="217"/>
      <c r="U138" s="217"/>
    </row>
    <row r="139" spans="1:21" x14ac:dyDescent="0.2">
      <c r="A139" s="217"/>
      <c r="B139" s="217"/>
      <c r="C139" s="217"/>
      <c r="D139" s="217"/>
      <c r="E139" s="217"/>
      <c r="F139" s="217"/>
      <c r="G139" s="217"/>
      <c r="H139" s="217"/>
      <c r="I139" s="217"/>
      <c r="J139" s="217"/>
      <c r="K139" s="217"/>
      <c r="L139" s="217"/>
      <c r="M139" s="217"/>
      <c r="N139" s="217"/>
      <c r="O139" s="217"/>
      <c r="P139" s="217"/>
      <c r="Q139" s="217"/>
      <c r="R139" s="217"/>
      <c r="S139" s="217"/>
      <c r="T139" s="217"/>
      <c r="U139" s="217"/>
    </row>
    <row r="140" spans="1:21" x14ac:dyDescent="0.2">
      <c r="A140" s="217"/>
      <c r="B140" s="217"/>
      <c r="C140" s="217"/>
      <c r="D140" s="217"/>
      <c r="E140" s="217"/>
      <c r="F140" s="217"/>
      <c r="G140" s="217"/>
      <c r="H140" s="217"/>
      <c r="I140" s="217"/>
      <c r="J140" s="217"/>
      <c r="K140" s="217"/>
      <c r="L140" s="217"/>
      <c r="M140" s="217"/>
      <c r="N140" s="217"/>
      <c r="O140" s="217"/>
      <c r="P140" s="217"/>
      <c r="Q140" s="217"/>
      <c r="R140" s="217"/>
      <c r="S140" s="217"/>
      <c r="T140" s="217"/>
      <c r="U140" s="217"/>
    </row>
    <row r="141" spans="1:21" x14ac:dyDescent="0.2">
      <c r="A141" s="217"/>
      <c r="B141" s="217"/>
      <c r="C141" s="217"/>
      <c r="D141" s="217"/>
      <c r="E141" s="217"/>
      <c r="F141" s="217"/>
      <c r="G141" s="217"/>
      <c r="H141" s="217"/>
      <c r="I141" s="217"/>
      <c r="J141" s="217"/>
      <c r="K141" s="217"/>
      <c r="L141" s="217"/>
      <c r="M141" s="217"/>
      <c r="N141" s="217"/>
      <c r="O141" s="217"/>
      <c r="P141" s="217"/>
      <c r="Q141" s="217"/>
      <c r="R141" s="217"/>
      <c r="S141" s="217"/>
      <c r="T141" s="217"/>
      <c r="U141" s="217"/>
    </row>
    <row r="142" spans="1:21" x14ac:dyDescent="0.2">
      <c r="A142" s="217"/>
      <c r="B142" s="217"/>
      <c r="C142" s="217"/>
      <c r="D142" s="217"/>
      <c r="E142" s="217"/>
      <c r="F142" s="217"/>
      <c r="G142" s="217"/>
      <c r="H142" s="217"/>
      <c r="I142" s="217"/>
      <c r="J142" s="217"/>
      <c r="K142" s="217"/>
      <c r="L142" s="217"/>
      <c r="M142" s="217"/>
      <c r="N142" s="217"/>
      <c r="O142" s="217"/>
      <c r="P142" s="217"/>
      <c r="Q142" s="217"/>
      <c r="R142" s="217"/>
      <c r="S142" s="217"/>
      <c r="T142" s="217"/>
      <c r="U142" s="217"/>
    </row>
    <row r="143" spans="1:21" x14ac:dyDescent="0.2">
      <c r="A143" s="217"/>
      <c r="B143" s="217"/>
      <c r="C143" s="217"/>
      <c r="D143" s="217"/>
      <c r="E143" s="217"/>
      <c r="F143" s="217"/>
      <c r="G143" s="217"/>
      <c r="H143" s="217"/>
      <c r="I143" s="217"/>
      <c r="J143" s="217"/>
      <c r="K143" s="217"/>
      <c r="L143" s="217"/>
      <c r="M143" s="217"/>
      <c r="N143" s="217"/>
      <c r="O143" s="217"/>
      <c r="P143" s="217"/>
      <c r="Q143" s="217"/>
      <c r="R143" s="217"/>
      <c r="S143" s="217"/>
      <c r="T143" s="217"/>
      <c r="U143" s="217"/>
    </row>
    <row r="144" spans="1:21" x14ac:dyDescent="0.2">
      <c r="A144" s="213"/>
      <c r="B144" s="213"/>
      <c r="C144" s="213"/>
      <c r="D144" s="213"/>
      <c r="E144" s="213"/>
      <c r="F144" s="213"/>
      <c r="G144" s="213"/>
      <c r="H144" s="213"/>
      <c r="I144" s="213"/>
      <c r="J144" s="213"/>
      <c r="K144" s="213"/>
      <c r="L144" s="213"/>
      <c r="M144" s="213"/>
      <c r="N144" s="213"/>
      <c r="O144" s="213"/>
      <c r="P144" s="213"/>
      <c r="Q144" s="213"/>
      <c r="R144" s="213"/>
      <c r="S144" s="213"/>
      <c r="T144" s="213"/>
      <c r="U144" s="213"/>
    </row>
    <row r="145" spans="1:21" x14ac:dyDescent="0.2">
      <c r="A145" s="213"/>
      <c r="B145" s="213"/>
      <c r="C145" s="213"/>
      <c r="D145" s="213"/>
      <c r="E145" s="213"/>
      <c r="F145" s="213"/>
      <c r="G145" s="213"/>
      <c r="H145" s="213"/>
      <c r="I145" s="213"/>
      <c r="J145" s="213"/>
      <c r="K145" s="213"/>
      <c r="L145" s="213"/>
      <c r="M145" s="213"/>
      <c r="N145" s="213"/>
      <c r="O145" s="213"/>
      <c r="P145" s="213"/>
      <c r="Q145" s="213"/>
      <c r="R145" s="213"/>
      <c r="S145" s="213"/>
      <c r="T145" s="213"/>
      <c r="U145" s="213"/>
    </row>
    <row r="146" spans="1:21" x14ac:dyDescent="0.2">
      <c r="A146" s="213"/>
      <c r="B146" s="213"/>
      <c r="C146" s="213"/>
      <c r="D146" s="213"/>
      <c r="E146" s="213"/>
      <c r="F146" s="213"/>
      <c r="G146" s="213"/>
      <c r="H146" s="213"/>
      <c r="I146" s="213"/>
      <c r="J146" s="213"/>
      <c r="K146" s="213"/>
      <c r="L146" s="213"/>
      <c r="M146" s="213"/>
      <c r="N146" s="213"/>
      <c r="O146" s="213"/>
      <c r="P146" s="213"/>
      <c r="Q146" s="213"/>
      <c r="R146" s="213"/>
      <c r="S146" s="213"/>
      <c r="T146" s="213"/>
      <c r="U146" s="213"/>
    </row>
    <row r="147" spans="1:21" x14ac:dyDescent="0.2">
      <c r="A147" s="213"/>
      <c r="B147" s="213"/>
      <c r="C147" s="213"/>
      <c r="D147" s="213"/>
      <c r="E147" s="213"/>
      <c r="F147" s="213"/>
      <c r="G147" s="213"/>
      <c r="H147" s="213"/>
      <c r="I147" s="213"/>
      <c r="J147" s="213"/>
      <c r="K147" s="213"/>
      <c r="L147" s="213"/>
      <c r="M147" s="213"/>
      <c r="N147" s="213"/>
      <c r="O147" s="213"/>
      <c r="P147" s="213"/>
      <c r="Q147" s="213"/>
      <c r="R147" s="213"/>
      <c r="S147" s="213"/>
      <c r="T147" s="213"/>
      <c r="U147" s="213"/>
    </row>
    <row r="148" spans="1:21" x14ac:dyDescent="0.2">
      <c r="A148" s="213"/>
      <c r="B148" s="213"/>
      <c r="C148" s="213"/>
      <c r="D148" s="213"/>
      <c r="E148" s="213"/>
      <c r="F148" s="213"/>
      <c r="G148" s="213"/>
      <c r="H148" s="213"/>
      <c r="I148" s="213"/>
      <c r="J148" s="213"/>
      <c r="K148" s="213"/>
      <c r="L148" s="213"/>
      <c r="M148" s="213"/>
      <c r="N148" s="213"/>
      <c r="O148" s="213"/>
      <c r="P148" s="213"/>
      <c r="Q148" s="213"/>
      <c r="R148" s="213"/>
      <c r="S148" s="213"/>
      <c r="T148" s="213"/>
      <c r="U148" s="213"/>
    </row>
  </sheetData>
  <sheetProtection sheet="1" objects="1" scenarios="1"/>
  <mergeCells count="173">
    <mergeCell ref="P12:U12"/>
    <mergeCell ref="A10:B10"/>
    <mergeCell ref="A8:B8"/>
    <mergeCell ref="H10:N10"/>
    <mergeCell ref="C10:D10"/>
    <mergeCell ref="C7:E7"/>
    <mergeCell ref="A6:B6"/>
    <mergeCell ref="P8:U8"/>
    <mergeCell ref="G5:I5"/>
    <mergeCell ref="C5:E5"/>
    <mergeCell ref="C6:E6"/>
    <mergeCell ref="P7:U7"/>
    <mergeCell ref="P6:U6"/>
    <mergeCell ref="P5:U5"/>
    <mergeCell ref="C8:E8"/>
    <mergeCell ref="H8:N8"/>
    <mergeCell ref="G64:J64"/>
    <mergeCell ref="L39:N39"/>
    <mergeCell ref="H39:J39"/>
    <mergeCell ref="A1:U1"/>
    <mergeCell ref="A5:B5"/>
    <mergeCell ref="A2:C2"/>
    <mergeCell ref="A3:C3"/>
    <mergeCell ref="D2:I2"/>
    <mergeCell ref="D3:I3"/>
    <mergeCell ref="R55:T55"/>
    <mergeCell ref="G61:J61"/>
    <mergeCell ref="B57:F57"/>
    <mergeCell ref="G57:J57"/>
    <mergeCell ref="R53:T53"/>
    <mergeCell ref="B14:C14"/>
    <mergeCell ref="L14:M14"/>
    <mergeCell ref="R14:T14"/>
    <mergeCell ref="A13:U13"/>
    <mergeCell ref="H14:I14"/>
    <mergeCell ref="O14:P14"/>
    <mergeCell ref="J14:K14"/>
    <mergeCell ref="P9:U9"/>
    <mergeCell ref="E14:F14"/>
    <mergeCell ref="A7:B7"/>
    <mergeCell ref="B17:C17"/>
    <mergeCell ref="R22:T22"/>
    <mergeCell ref="R23:T23"/>
    <mergeCell ref="P11:U11"/>
    <mergeCell ref="O19:P19"/>
    <mergeCell ref="J17:K17"/>
    <mergeCell ref="G65:J65"/>
    <mergeCell ref="C64:F64"/>
    <mergeCell ref="K65:L65"/>
    <mergeCell ref="M65:O65"/>
    <mergeCell ref="G59:J59"/>
    <mergeCell ref="B16:C16"/>
    <mergeCell ref="J15:K15"/>
    <mergeCell ref="J16:K16"/>
    <mergeCell ref="L15:M15"/>
    <mergeCell ref="H16:I16"/>
    <mergeCell ref="B15:C15"/>
    <mergeCell ref="E15:F15"/>
    <mergeCell ref="H15:I15"/>
    <mergeCell ref="B60:F60"/>
    <mergeCell ref="J50:K50"/>
    <mergeCell ref="B46:C46"/>
    <mergeCell ref="E46:F46"/>
    <mergeCell ref="B58:F58"/>
    <mergeCell ref="B22:C22"/>
    <mergeCell ref="J18:K18"/>
    <mergeCell ref="B19:C19"/>
    <mergeCell ref="E19:F19"/>
    <mergeCell ref="E22:F22"/>
    <mergeCell ref="J19:K19"/>
    <mergeCell ref="J22:K22"/>
    <mergeCell ref="H22:I22"/>
    <mergeCell ref="P10:U10"/>
    <mergeCell ref="R15:T15"/>
    <mergeCell ref="R16:T16"/>
    <mergeCell ref="O15:P15"/>
    <mergeCell ref="O16:P16"/>
    <mergeCell ref="L16:M16"/>
    <mergeCell ref="E16:F16"/>
    <mergeCell ref="O22:P22"/>
    <mergeCell ref="A21:U21"/>
    <mergeCell ref="H19:I19"/>
    <mergeCell ref="B18:C18"/>
    <mergeCell ref="E18:F18"/>
    <mergeCell ref="H18:I18"/>
    <mergeCell ref="L18:M18"/>
    <mergeCell ref="H17:I17"/>
    <mergeCell ref="L17:M17"/>
    <mergeCell ref="O17:P17"/>
    <mergeCell ref="O18:P18"/>
    <mergeCell ref="O26:P26"/>
    <mergeCell ref="P36:R36"/>
    <mergeCell ref="E17:F17"/>
    <mergeCell ref="H36:I36"/>
    <mergeCell ref="L19:M19"/>
    <mergeCell ref="L22:M22"/>
    <mergeCell ref="R32:T32"/>
    <mergeCell ref="I30:J30"/>
    <mergeCell ref="H23:I23"/>
    <mergeCell ref="O23:P23"/>
    <mergeCell ref="L23:M23"/>
    <mergeCell ref="J26:K26"/>
    <mergeCell ref="C70:F70"/>
    <mergeCell ref="B37:U37"/>
    <mergeCell ref="B38:E38"/>
    <mergeCell ref="F38:H38"/>
    <mergeCell ref="R54:T54"/>
    <mergeCell ref="Q66:R66"/>
    <mergeCell ref="B39:G39"/>
    <mergeCell ref="B59:F59"/>
    <mergeCell ref="O46:P46"/>
    <mergeCell ref="A65:F65"/>
    <mergeCell ref="M66:N66"/>
    <mergeCell ref="B61:F61"/>
    <mergeCell ref="C63:F63"/>
    <mergeCell ref="O66:P66"/>
    <mergeCell ref="J46:N46"/>
    <mergeCell ref="C69:D69"/>
    <mergeCell ref="G60:J60"/>
    <mergeCell ref="B56:J56"/>
    <mergeCell ref="B51:G51"/>
    <mergeCell ref="H46:I46"/>
    <mergeCell ref="G58:J58"/>
    <mergeCell ref="G50:H50"/>
    <mergeCell ref="H51:J51"/>
    <mergeCell ref="G63:J63"/>
    <mergeCell ref="B23:C23"/>
    <mergeCell ref="J23:K23"/>
    <mergeCell ref="B24:C24"/>
    <mergeCell ref="E23:F23"/>
    <mergeCell ref="E24:F24"/>
    <mergeCell ref="H25:I25"/>
    <mergeCell ref="H26:I26"/>
    <mergeCell ref="R51:T51"/>
    <mergeCell ref="O51:P51"/>
    <mergeCell ref="O24:P24"/>
    <mergeCell ref="P38:Q38"/>
    <mergeCell ref="K36:L36"/>
    <mergeCell ref="S38:T38"/>
    <mergeCell ref="I38:J38"/>
    <mergeCell ref="R31:T31"/>
    <mergeCell ref="L26:M26"/>
    <mergeCell ref="R47:T47"/>
    <mergeCell ref="R48:T48"/>
    <mergeCell ref="M36:O36"/>
    <mergeCell ref="O30:P30"/>
    <mergeCell ref="R24:T24"/>
    <mergeCell ref="O25:P25"/>
    <mergeCell ref="R30:T30"/>
    <mergeCell ref="A28:U28"/>
    <mergeCell ref="B30:D30"/>
    <mergeCell ref="K30:L30"/>
    <mergeCell ref="E26:F26"/>
    <mergeCell ref="L25:M25"/>
    <mergeCell ref="L24:M24"/>
    <mergeCell ref="E36:F36"/>
    <mergeCell ref="R46:T46"/>
    <mergeCell ref="B36:C36"/>
    <mergeCell ref="R42:T42"/>
    <mergeCell ref="R40:T40"/>
    <mergeCell ref="B34:U34"/>
    <mergeCell ref="R41:T41"/>
    <mergeCell ref="P39:R39"/>
    <mergeCell ref="K38:M38"/>
    <mergeCell ref="B25:C25"/>
    <mergeCell ref="E25:F25"/>
    <mergeCell ref="B29:U29"/>
    <mergeCell ref="F30:G30"/>
    <mergeCell ref="B26:C26"/>
    <mergeCell ref="J24:K24"/>
    <mergeCell ref="J25:K25"/>
    <mergeCell ref="M30:N30"/>
    <mergeCell ref="H24:I24"/>
  </mergeCells>
  <phoneticPr fontId="0" type="noConversion"/>
  <pageMargins left="0.18" right="0.2" top="0.24" bottom="0.19" header="0.24" footer="0.19"/>
  <pageSetup scale="92" orientation="portrait" r:id="rId1"/>
  <headerFooter alignWithMargins="0"/>
  <rowBreaks count="1" manualBreakCount="1">
    <brk id="66" max="21" man="1"/>
  </rowBreaks>
  <colBreaks count="1" manualBreakCount="1">
    <brk id="21"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53</vt:i4>
      </vt:variant>
    </vt:vector>
  </HeadingPairs>
  <TitlesOfParts>
    <vt:vector size="56" baseType="lpstr">
      <vt:lpstr>Instructions</vt:lpstr>
      <vt:lpstr>Worksheet</vt:lpstr>
      <vt:lpstr>Summary</vt:lpstr>
      <vt:lpstr>_300_minus_TT_wks</vt:lpstr>
      <vt:lpstr>Age</vt:lpstr>
      <vt:lpstr>AWW</vt:lpstr>
      <vt:lpstr>Day_After_DOI</vt:lpstr>
      <vt:lpstr>Day_Prv_LSS_Filed</vt:lpstr>
      <vt:lpstr>Full_Time_Wage</vt:lpstr>
      <vt:lpstr>Hourly_Rate</vt:lpstr>
      <vt:lpstr>Life_Expectancy</vt:lpstr>
      <vt:lpstr>Life_Expectancy_table</vt:lpstr>
      <vt:lpstr>LSS_Amount</vt:lpstr>
      <vt:lpstr>Max_Lookup_table</vt:lpstr>
      <vt:lpstr>Maximum_Rate</vt:lpstr>
      <vt:lpstr>Perc_Disab</vt:lpstr>
      <vt:lpstr>Perc_Impair</vt:lpstr>
      <vt:lpstr>PPD_B_Comm</vt:lpstr>
      <vt:lpstr>PPD_B_O_U_Pymt</vt:lpstr>
      <vt:lpstr>PPD_B_Owed</vt:lpstr>
      <vt:lpstr>PPD_B_P_Credit</vt:lpstr>
      <vt:lpstr>PPD_B_PD_From</vt:lpstr>
      <vt:lpstr>PPD_B_PD_Thru</vt:lpstr>
      <vt:lpstr>PPD_B_W_Comm</vt:lpstr>
      <vt:lpstr>PPD_B_WkstoCM</vt:lpstr>
      <vt:lpstr>PPD_M_O_U_Pymt</vt:lpstr>
      <vt:lpstr>PPD_M_Owed</vt:lpstr>
      <vt:lpstr>PPD_M_P_Credit</vt:lpstr>
      <vt:lpstr>PPD_M_Uncomm</vt:lpstr>
      <vt:lpstr>PPD_M_Wkly_Rate</vt:lpstr>
      <vt:lpstr>PPD_M_Wks_Owed</vt:lpstr>
      <vt:lpstr>Summary!Print_Area</vt:lpstr>
      <vt:lpstr>Worksheet!Print_Area</vt:lpstr>
      <vt:lpstr>PTD_B_Wks_To_Comm</vt:lpstr>
      <vt:lpstr>Statutory_Weeks</vt:lpstr>
      <vt:lpstr>Total_Indm_Due</vt:lpstr>
      <vt:lpstr>Total_TPD</vt:lpstr>
      <vt:lpstr>Total_TTD</vt:lpstr>
      <vt:lpstr>TPD_Ov_Un_Pymt</vt:lpstr>
      <vt:lpstr>TPD_Owed</vt:lpstr>
      <vt:lpstr>TPD_Paid</vt:lpstr>
      <vt:lpstr>TPD_Rate_Paid</vt:lpstr>
      <vt:lpstr>TPD_Weekly_Rate</vt:lpstr>
      <vt:lpstr>TPD_Weeks_Owed</vt:lpstr>
      <vt:lpstr>TPD_Weeks_Paid</vt:lpstr>
      <vt:lpstr>TTD_Ov_Un_Pymt</vt:lpstr>
      <vt:lpstr>TTD_Owed</vt:lpstr>
      <vt:lpstr>TTD_Paid</vt:lpstr>
      <vt:lpstr>TTD_Rate_Paid</vt:lpstr>
      <vt:lpstr>TTD_Total_Amt</vt:lpstr>
      <vt:lpstr>TTD_Weekly_Rate</vt:lpstr>
      <vt:lpstr>TTD_Weeks_Owed</vt:lpstr>
      <vt:lpstr>TTD_Weeks_Paid</vt:lpstr>
      <vt:lpstr>Two_Thirds_WR</vt:lpstr>
      <vt:lpstr>TwoThirdsAWW</vt:lpstr>
      <vt:lpstr>Weekly_Rate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W. Dales</dc:creator>
  <cp:lastModifiedBy>Alicia Bell</cp:lastModifiedBy>
  <cp:lastPrinted>2012-05-11T13:48:34Z</cp:lastPrinted>
  <dcterms:created xsi:type="dcterms:W3CDTF">2003-03-06T17:55:41Z</dcterms:created>
  <dcterms:modified xsi:type="dcterms:W3CDTF">2026-04-24T17:32:22Z</dcterms:modified>
</cp:coreProperties>
</file>